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ŠKOLSKI ODBOR 2025-2029\13. sjednica\"/>
    </mc:Choice>
  </mc:AlternateContent>
  <bookViews>
    <workbookView xWindow="0" yWindow="0" windowWidth="28800" windowHeight="1306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B341" i="9" s="1"/>
  <c r="H340" i="9"/>
  <c r="E340" i="9" s="1"/>
  <c r="B340" i="9" s="1"/>
  <c r="G340" i="9"/>
  <c r="F340" i="9"/>
  <c r="F339" i="9"/>
  <c r="F338" i="9"/>
  <c r="F337" i="9"/>
  <c r="F336" i="9"/>
  <c r="H335" i="9"/>
  <c r="G335" i="9"/>
  <c r="F335" i="9"/>
  <c r="F334" i="9"/>
  <c r="H333" i="9"/>
  <c r="G333" i="9"/>
  <c r="F333" i="9"/>
  <c r="E333" i="9"/>
  <c r="B333" i="9" s="1"/>
  <c r="H332" i="9"/>
  <c r="G332" i="9"/>
  <c r="F332" i="9"/>
  <c r="E332" i="9"/>
  <c r="H331" i="9"/>
  <c r="G331" i="9"/>
  <c r="E331" i="9" s="1"/>
  <c r="B331" i="9" s="1"/>
  <c r="F331" i="9"/>
  <c r="H330" i="9"/>
  <c r="G330" i="9"/>
  <c r="F330" i="9"/>
  <c r="H329" i="9"/>
  <c r="G329" i="9"/>
  <c r="F329" i="9"/>
  <c r="H328" i="9"/>
  <c r="G328" i="9"/>
  <c r="F328" i="9"/>
  <c r="E328" i="9"/>
  <c r="B328" i="9" s="1"/>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M291" i="9"/>
  <c r="L291" i="9"/>
  <c r="F291" i="9"/>
  <c r="E291" i="9"/>
  <c r="M290" i="9"/>
  <c r="L290" i="9"/>
  <c r="F290" i="9" s="1"/>
  <c r="E290" i="9"/>
  <c r="B290" i="9" s="1"/>
  <c r="M289" i="9"/>
  <c r="L289" i="9"/>
  <c r="E289" i="9"/>
  <c r="M288" i="9"/>
  <c r="L288" i="9"/>
  <c r="F288" i="9" s="1"/>
  <c r="E288" i="9"/>
  <c r="B288" i="9" s="1"/>
  <c r="M287" i="9"/>
  <c r="L287" i="9"/>
  <c r="F287" i="9"/>
  <c r="E287" i="9"/>
  <c r="B287" i="9" s="1"/>
  <c r="M286" i="9"/>
  <c r="L286" i="9"/>
  <c r="F286" i="9" s="1"/>
  <c r="E286" i="9"/>
  <c r="M285" i="9"/>
  <c r="L285" i="9"/>
  <c r="F285" i="9" s="1"/>
  <c r="B285" i="9" s="1"/>
  <c r="E285" i="9"/>
  <c r="M284" i="9"/>
  <c r="L284" i="9"/>
  <c r="F284" i="9" s="1"/>
  <c r="E284" i="9"/>
  <c r="B284" i="9" s="1"/>
  <c r="M283" i="9"/>
  <c r="L283" i="9"/>
  <c r="F283" i="9"/>
  <c r="E283" i="9"/>
  <c r="B283" i="9" s="1"/>
  <c r="M282" i="9"/>
  <c r="L282" i="9"/>
  <c r="F282" i="9" s="1"/>
  <c r="B282" i="9" s="1"/>
  <c r="E282" i="9"/>
  <c r="M281" i="9"/>
  <c r="L281" i="9"/>
  <c r="E281" i="9"/>
  <c r="M280" i="9"/>
  <c r="F280" i="9" s="1"/>
  <c r="L280" i="9"/>
  <c r="E280" i="9"/>
  <c r="M279" i="9"/>
  <c r="L279" i="9"/>
  <c r="F279" i="9"/>
  <c r="E279" i="9"/>
  <c r="B279" i="9" s="1"/>
  <c r="M278" i="9"/>
  <c r="L278" i="9"/>
  <c r="F278" i="9" s="1"/>
  <c r="B278" i="9" s="1"/>
  <c r="E278" i="9"/>
  <c r="M277" i="9"/>
  <c r="L277" i="9"/>
  <c r="E277" i="9"/>
  <c r="M276" i="9"/>
  <c r="F276" i="9" s="1"/>
  <c r="L276" i="9"/>
  <c r="E276" i="9"/>
  <c r="B276" i="9" s="1"/>
  <c r="M275" i="9"/>
  <c r="L275" i="9"/>
  <c r="F275" i="9"/>
  <c r="E275" i="9"/>
  <c r="B275" i="9" s="1"/>
  <c r="M274" i="9"/>
  <c r="L274" i="9"/>
  <c r="F274" i="9" s="1"/>
  <c r="B274" i="9" s="1"/>
  <c r="E274" i="9"/>
  <c r="M273" i="9"/>
  <c r="L273" i="9"/>
  <c r="E273" i="9"/>
  <c r="M272" i="9"/>
  <c r="L272" i="9"/>
  <c r="F272" i="9" s="1"/>
  <c r="E272" i="9"/>
  <c r="B272" i="9" s="1"/>
  <c r="M271" i="9"/>
  <c r="L271" i="9"/>
  <c r="F271" i="9"/>
  <c r="B271" i="9" s="1"/>
  <c r="E271" i="9"/>
  <c r="M270" i="9"/>
  <c r="L270" i="9"/>
  <c r="F270" i="9" s="1"/>
  <c r="E270" i="9"/>
  <c r="M269" i="9"/>
  <c r="F269" i="9" s="1"/>
  <c r="B269" i="9" s="1"/>
  <c r="L269" i="9"/>
  <c r="E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B264" i="9" s="1"/>
  <c r="M263" i="9"/>
  <c r="L263" i="9"/>
  <c r="F263" i="9"/>
  <c r="B263" i="9" s="1"/>
  <c r="E263" i="9"/>
  <c r="M262" i="9"/>
  <c r="L262" i="9"/>
  <c r="F262" i="9" s="1"/>
  <c r="B262" i="9" s="1"/>
  <c r="E262" i="9"/>
  <c r="M261" i="9"/>
  <c r="L261" i="9"/>
  <c r="E261" i="9"/>
  <c r="M260" i="9"/>
  <c r="L260" i="9"/>
  <c r="F260" i="9" s="1"/>
  <c r="E260" i="9"/>
  <c r="B260" i="9" s="1"/>
  <c r="M259" i="9"/>
  <c r="L259" i="9"/>
  <c r="F259" i="9"/>
  <c r="B259" i="9" s="1"/>
  <c r="E259" i="9"/>
  <c r="M258" i="9"/>
  <c r="L258" i="9"/>
  <c r="F258" i="9" s="1"/>
  <c r="B258" i="9" s="1"/>
  <c r="E258" i="9"/>
  <c r="M257" i="9"/>
  <c r="L257" i="9"/>
  <c r="E257" i="9"/>
  <c r="M256" i="9"/>
  <c r="L256" i="9"/>
  <c r="F256" i="9"/>
  <c r="E256" i="9"/>
  <c r="B256" i="9" s="1"/>
  <c r="M255" i="9"/>
  <c r="L255" i="9"/>
  <c r="F255" i="9"/>
  <c r="B255" i="9" s="1"/>
  <c r="E255" i="9"/>
  <c r="M254" i="9"/>
  <c r="L254" i="9"/>
  <c r="F254" i="9" s="1"/>
  <c r="B254" i="9" s="1"/>
  <c r="E254" i="9"/>
  <c r="M253" i="9"/>
  <c r="L253" i="9"/>
  <c r="F253" i="9" s="1"/>
  <c r="E253" i="9"/>
  <c r="B253" i="9"/>
  <c r="M252" i="9"/>
  <c r="L252" i="9"/>
  <c r="F252" i="9"/>
  <c r="E252" i="9"/>
  <c r="B252" i="9" s="1"/>
  <c r="M251" i="9"/>
  <c r="L251" i="9"/>
  <c r="F251" i="9"/>
  <c r="B251" i="9" s="1"/>
  <c r="E251" i="9"/>
  <c r="M250" i="9"/>
  <c r="L250" i="9"/>
  <c r="F250" i="9" s="1"/>
  <c r="B250" i="9" s="1"/>
  <c r="E250" i="9"/>
  <c r="M249" i="9"/>
  <c r="L249" i="9"/>
  <c r="E249" i="9"/>
  <c r="M248" i="9"/>
  <c r="L248" i="9"/>
  <c r="F248" i="9"/>
  <c r="E248" i="9"/>
  <c r="B248" i="9" s="1"/>
  <c r="M247" i="9"/>
  <c r="L247" i="9"/>
  <c r="F247" i="9"/>
  <c r="B247" i="9" s="1"/>
  <c r="E247" i="9"/>
  <c r="M246" i="9"/>
  <c r="L246" i="9"/>
  <c r="F246" i="9" s="1"/>
  <c r="B246" i="9" s="1"/>
  <c r="E246" i="9"/>
  <c r="M245" i="9"/>
  <c r="L245" i="9"/>
  <c r="F245" i="9" s="1"/>
  <c r="E245" i="9"/>
  <c r="B245" i="9"/>
  <c r="M244" i="9"/>
  <c r="L244" i="9"/>
  <c r="F244" i="9"/>
  <c r="E244" i="9"/>
  <c r="B244" i="9" s="1"/>
  <c r="M243" i="9"/>
  <c r="L243" i="9"/>
  <c r="F243" i="9"/>
  <c r="B243" i="9" s="1"/>
  <c r="E243" i="9"/>
  <c r="M242" i="9"/>
  <c r="L242" i="9"/>
  <c r="E242" i="9"/>
  <c r="M241" i="9"/>
  <c r="L241" i="9"/>
  <c r="E241" i="9"/>
  <c r="M240" i="9"/>
  <c r="L240" i="9"/>
  <c r="F240" i="9"/>
  <c r="E240" i="9"/>
  <c r="M239" i="9"/>
  <c r="F239" i="9" s="1"/>
  <c r="B239" i="9" s="1"/>
  <c r="L239" i="9"/>
  <c r="E239" i="9"/>
  <c r="M238" i="9"/>
  <c r="L238" i="9"/>
  <c r="E238" i="9"/>
  <c r="M237" i="9"/>
  <c r="L237" i="9"/>
  <c r="E237" i="9"/>
  <c r="M236" i="9"/>
  <c r="L236" i="9"/>
  <c r="E236" i="9"/>
  <c r="M235" i="9"/>
  <c r="L235" i="9"/>
  <c r="F235" i="9"/>
  <c r="B235" i="9" s="1"/>
  <c r="E235" i="9"/>
  <c r="M234" i="9"/>
  <c r="L234" i="9"/>
  <c r="F234" i="9" s="1"/>
  <c r="B234" i="9" s="1"/>
  <c r="E234" i="9"/>
  <c r="M233" i="9"/>
  <c r="L233" i="9"/>
  <c r="F233" i="9" s="1"/>
  <c r="E233" i="9"/>
  <c r="B233" i="9"/>
  <c r="M232" i="9"/>
  <c r="L232" i="9"/>
  <c r="E232" i="9"/>
  <c r="M231" i="9"/>
  <c r="L231" i="9"/>
  <c r="F231" i="9"/>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F155" i="9"/>
  <c r="E155" i="9"/>
  <c r="B155" i="9" s="1"/>
  <c r="H154" i="9"/>
  <c r="G154" i="9"/>
  <c r="F154" i="9"/>
  <c r="H153" i="9"/>
  <c r="E153" i="9" s="1"/>
  <c r="B153" i="9" s="1"/>
  <c r="G153" i="9"/>
  <c r="F153" i="9"/>
  <c r="H152" i="9"/>
  <c r="G152" i="9"/>
  <c r="F152" i="9"/>
  <c r="E152" i="9"/>
  <c r="B152" i="9" s="1"/>
  <c r="H151" i="9"/>
  <c r="G151" i="9"/>
  <c r="E151" i="9" s="1"/>
  <c r="B151" i="9" s="1"/>
  <c r="F151" i="9"/>
  <c r="H150" i="9"/>
  <c r="G150" i="9"/>
  <c r="E150" i="9" s="1"/>
  <c r="B150" i="9" s="1"/>
  <c r="F150" i="9"/>
  <c r="H149" i="9"/>
  <c r="G149" i="9"/>
  <c r="E149" i="9" s="1"/>
  <c r="B149" i="9" s="1"/>
  <c r="F149" i="9"/>
  <c r="H148" i="9"/>
  <c r="E148" i="9" s="1"/>
  <c r="B148" i="9" s="1"/>
  <c r="G148" i="9"/>
  <c r="F148" i="9"/>
  <c r="H147" i="9"/>
  <c r="G147" i="9"/>
  <c r="F147" i="9"/>
  <c r="E147" i="9"/>
  <c r="B147" i="9" s="1"/>
  <c r="H146" i="9"/>
  <c r="G146" i="9"/>
  <c r="F146" i="9"/>
  <c r="H145" i="9"/>
  <c r="E145" i="9" s="1"/>
  <c r="B145" i="9" s="1"/>
  <c r="G145" i="9"/>
  <c r="F145" i="9"/>
  <c r="H144" i="9"/>
  <c r="G144" i="9"/>
  <c r="F144" i="9"/>
  <c r="E144" i="9"/>
  <c r="B144" i="9" s="1"/>
  <c r="H143" i="9"/>
  <c r="G143" i="9"/>
  <c r="E143" i="9" s="1"/>
  <c r="B143" i="9" s="1"/>
  <c r="F143" i="9"/>
  <c r="H142" i="9"/>
  <c r="G142" i="9"/>
  <c r="E142" i="9" s="1"/>
  <c r="B142" i="9" s="1"/>
  <c r="F142" i="9"/>
  <c r="H141" i="9"/>
  <c r="G141" i="9"/>
  <c r="E141" i="9" s="1"/>
  <c r="B141" i="9" s="1"/>
  <c r="F141" i="9"/>
  <c r="H140" i="9"/>
  <c r="E140" i="9" s="1"/>
  <c r="B140" i="9" s="1"/>
  <c r="G140" i="9"/>
  <c r="F140" i="9"/>
  <c r="H139" i="9"/>
  <c r="G139" i="9"/>
  <c r="F139" i="9"/>
  <c r="E139" i="9"/>
  <c r="B139" i="9" s="1"/>
  <c r="H138" i="9"/>
  <c r="G138" i="9"/>
  <c r="F138" i="9"/>
  <c r="H137" i="9"/>
  <c r="E137" i="9" s="1"/>
  <c r="B137" i="9" s="1"/>
  <c r="G137" i="9"/>
  <c r="F137" i="9"/>
  <c r="H136" i="9"/>
  <c r="G136" i="9"/>
  <c r="F136" i="9"/>
  <c r="E136" i="9"/>
  <c r="B136" i="9" s="1"/>
  <c r="H135" i="9"/>
  <c r="G135" i="9"/>
  <c r="E135" i="9" s="1"/>
  <c r="B135" i="9" s="1"/>
  <c r="F135" i="9"/>
  <c r="H134" i="9"/>
  <c r="G134" i="9"/>
  <c r="E134" i="9" s="1"/>
  <c r="B134" i="9" s="1"/>
  <c r="F134" i="9"/>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E75" i="9" s="1"/>
  <c r="B75" i="9" s="1"/>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F41" i="9"/>
  <c r="H40" i="9"/>
  <c r="G40" i="9"/>
  <c r="E40" i="9" s="1"/>
  <c r="B40" i="9" s="1"/>
  <c r="F40" i="9"/>
  <c r="H39" i="9"/>
  <c r="E39" i="9" s="1"/>
  <c r="B39" i="9" s="1"/>
  <c r="G39" i="9"/>
  <c r="F39" i="9"/>
  <c r="H38" i="9"/>
  <c r="G38" i="9"/>
  <c r="F38" i="9"/>
  <c r="E38" i="9"/>
  <c r="B38" i="9" s="1"/>
  <c r="H37" i="9"/>
  <c r="G37" i="9"/>
  <c r="E37" i="9" s="1"/>
  <c r="B37" i="9" s="1"/>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G27" i="9"/>
  <c r="F27" i="9"/>
  <c r="B27" i="9"/>
  <c r="H26" i="9"/>
  <c r="E26" i="9" s="1"/>
  <c r="B26" i="9" s="1"/>
  <c r="G26" i="9"/>
  <c r="F26" i="9"/>
  <c r="H25" i="9"/>
  <c r="G25" i="9"/>
  <c r="E25" i="9" s="1"/>
  <c r="B25" i="9" s="1"/>
  <c r="F25" i="9"/>
  <c r="F24" i="9"/>
  <c r="F4" i="9"/>
  <c r="O3" i="9"/>
  <c r="G296" i="9" s="1"/>
  <c r="E296" i="9" s="1"/>
  <c r="I3" i="9"/>
  <c r="H3" i="9"/>
  <c r="G3" i="9"/>
  <c r="D104" i="8"/>
  <c r="D97" i="8"/>
  <c r="D92" i="8"/>
  <c r="D87" i="8"/>
  <c r="D82" i="8"/>
  <c r="D77" i="8"/>
  <c r="D72" i="8"/>
  <c r="D67" i="8"/>
  <c r="D62" i="8"/>
  <c r="D57" i="8"/>
  <c r="D51" i="8" s="1"/>
  <c r="D45" i="8" s="1"/>
  <c r="C1622" i="1" s="1"/>
  <c r="G1622" i="1" s="1"/>
  <c r="D52" i="8"/>
  <c r="D46" i="8"/>
  <c r="D37" i="8"/>
  <c r="D27" i="8"/>
  <c r="D25" i="8" s="1"/>
  <c r="C1602" i="1" s="1"/>
  <c r="D18" i="8"/>
  <c r="D8" i="8"/>
  <c r="D6" i="8" s="1"/>
  <c r="E44" i="7"/>
  <c r="D44" i="7"/>
  <c r="E39" i="7"/>
  <c r="D39" i="7"/>
  <c r="D38" i="7" s="1"/>
  <c r="H35" i="3" s="1"/>
  <c r="E38" i="7"/>
  <c r="E30" i="7"/>
  <c r="D30" i="7"/>
  <c r="E23" i="7"/>
  <c r="E22" i="7" s="1"/>
  <c r="D1555" i="1" s="1"/>
  <c r="D23" i="7"/>
  <c r="D22" i="7"/>
  <c r="E14" i="7"/>
  <c r="D14" i="7"/>
  <c r="E7" i="7"/>
  <c r="E6" i="7" s="1"/>
  <c r="D1539" i="1"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F118" i="6"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D597" i="4"/>
  <c r="F597" i="4" s="1"/>
  <c r="F596" i="4"/>
  <c r="F595" i="4"/>
  <c r="F594" i="4"/>
  <c r="E594" i="4"/>
  <c r="D588" i="1" s="1"/>
  <c r="D594" i="4"/>
  <c r="F593" i="4"/>
  <c r="F592" i="4"/>
  <c r="F591" i="4"/>
  <c r="E591" i="4"/>
  <c r="D591" i="4"/>
  <c r="F590" i="4"/>
  <c r="F589" i="4"/>
  <c r="E589" i="4"/>
  <c r="D589" i="4"/>
  <c r="F588" i="4"/>
  <c r="F587" i="4"/>
  <c r="F586" i="4"/>
  <c r="E585" i="4"/>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C461" i="1"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F427" i="4"/>
  <c r="E427" i="4"/>
  <c r="D427" i="4"/>
  <c r="D648" i="4" s="1"/>
  <c r="F648" i="4" s="1"/>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s="1"/>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I41" i="3"/>
  <c r="G41" i="3"/>
  <c r="B41" i="3"/>
  <c r="G40" i="3"/>
  <c r="B40" i="3"/>
  <c r="G39" i="3"/>
  <c r="B39" i="3"/>
  <c r="H38" i="3"/>
  <c r="G38" i="3"/>
  <c r="B38" i="3"/>
  <c r="I36" i="3"/>
  <c r="H36" i="3"/>
  <c r="G36" i="3"/>
  <c r="B36" i="3"/>
  <c r="I35" i="3"/>
  <c r="G35" i="3"/>
  <c r="B35" i="3"/>
  <c r="I34" i="3"/>
  <c r="H34" i="3"/>
  <c r="G34" i="3"/>
  <c r="B34" i="3"/>
  <c r="H33"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H1683" i="1"/>
  <c r="C1683" i="1"/>
  <c r="G1683" i="1" s="1"/>
  <c r="C1682" i="1"/>
  <c r="H1682" i="1" s="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C1637" i="1"/>
  <c r="H1637" i="1" s="1"/>
  <c r="C1636" i="1"/>
  <c r="C1635" i="1"/>
  <c r="G1635" i="1" s="1"/>
  <c r="C1634" i="1"/>
  <c r="H1634" i="1" s="1"/>
  <c r="G1633" i="1"/>
  <c r="C1633" i="1"/>
  <c r="H1633" i="1" s="1"/>
  <c r="C1632" i="1"/>
  <c r="H1631" i="1"/>
  <c r="C1631" i="1"/>
  <c r="G1631" i="1" s="1"/>
  <c r="H1630" i="1"/>
  <c r="G1630" i="1"/>
  <c r="C1630" i="1"/>
  <c r="G1629" i="1"/>
  <c r="C1629" i="1"/>
  <c r="H1629" i="1" s="1"/>
  <c r="C1628" i="1"/>
  <c r="H1627" i="1"/>
  <c r="C1627" i="1"/>
  <c r="G1627" i="1" s="1"/>
  <c r="H1626" i="1"/>
  <c r="G1626" i="1"/>
  <c r="C1626" i="1"/>
  <c r="G1625" i="1"/>
  <c r="C1625" i="1"/>
  <c r="H1625" i="1" s="1"/>
  <c r="C1624" i="1"/>
  <c r="H1623" i="1"/>
  <c r="C1623" i="1"/>
  <c r="G1623" i="1" s="1"/>
  <c r="H1622" i="1"/>
  <c r="C1620" i="1"/>
  <c r="H1619" i="1"/>
  <c r="C1619" i="1"/>
  <c r="G1619" i="1" s="1"/>
  <c r="H1618" i="1"/>
  <c r="G1618" i="1"/>
  <c r="C1618" i="1"/>
  <c r="G1617" i="1"/>
  <c r="C1617" i="1"/>
  <c r="H1617" i="1" s="1"/>
  <c r="C1616" i="1"/>
  <c r="H1615" i="1"/>
  <c r="C1615" i="1"/>
  <c r="G1615" i="1" s="1"/>
  <c r="H1614" i="1"/>
  <c r="G1614" i="1"/>
  <c r="C1614" i="1"/>
  <c r="G1613" i="1"/>
  <c r="C1613" i="1"/>
  <c r="H1613" i="1" s="1"/>
  <c r="C1612" i="1"/>
  <c r="H1611" i="1"/>
  <c r="C1611" i="1"/>
  <c r="G1611" i="1" s="1"/>
  <c r="H1610" i="1"/>
  <c r="G1610" i="1"/>
  <c r="C1610" i="1"/>
  <c r="G1609" i="1"/>
  <c r="C1609" i="1"/>
  <c r="H1609" i="1" s="1"/>
  <c r="C1608" i="1"/>
  <c r="C1607" i="1"/>
  <c r="G1607" i="1" s="1"/>
  <c r="C1606" i="1"/>
  <c r="H1606" i="1" s="1"/>
  <c r="C1605" i="1"/>
  <c r="H1605" i="1" s="1"/>
  <c r="C1604" i="1"/>
  <c r="H1603" i="1"/>
  <c r="C1603" i="1"/>
  <c r="G1603" i="1" s="1"/>
  <c r="C1601" i="1"/>
  <c r="H1601" i="1" s="1"/>
  <c r="C1600" i="1"/>
  <c r="H1599" i="1"/>
  <c r="C1599" i="1"/>
  <c r="G1599" i="1" s="1"/>
  <c r="H1598" i="1"/>
  <c r="G1598" i="1"/>
  <c r="C1598" i="1"/>
  <c r="G1597" i="1"/>
  <c r="C1597" i="1"/>
  <c r="H1597" i="1" s="1"/>
  <c r="C1596" i="1"/>
  <c r="H1595" i="1"/>
  <c r="C1595" i="1"/>
  <c r="G1595" i="1" s="1"/>
  <c r="C1594" i="1"/>
  <c r="H1594" i="1" s="1"/>
  <c r="C1593" i="1"/>
  <c r="H1593" i="1" s="1"/>
  <c r="C1592" i="1"/>
  <c r="H1591" i="1"/>
  <c r="C1591" i="1"/>
  <c r="G1591" i="1" s="1"/>
  <c r="H1590" i="1"/>
  <c r="G1590" i="1"/>
  <c r="C1590" i="1"/>
  <c r="G1589" i="1"/>
  <c r="C1589" i="1"/>
  <c r="H1589" i="1" s="1"/>
  <c r="C1588" i="1"/>
  <c r="C1587" i="1"/>
  <c r="G1587" i="1" s="1"/>
  <c r="H1586" i="1"/>
  <c r="C1586" i="1"/>
  <c r="G1586" i="1" s="1"/>
  <c r="C1585" i="1"/>
  <c r="H1585" i="1" s="1"/>
  <c r="C1584" i="1"/>
  <c r="C1582" i="1"/>
  <c r="H1582" i="1" s="1"/>
  <c r="D1581" i="1"/>
  <c r="C1581" i="1"/>
  <c r="G1580" i="1"/>
  <c r="D1580" i="1"/>
  <c r="J1580" i="1" s="1"/>
  <c r="C1580" i="1"/>
  <c r="H1580" i="1" s="1"/>
  <c r="D1579" i="1"/>
  <c r="C1579" i="1"/>
  <c r="G1578" i="1"/>
  <c r="I1578" i="1" s="1"/>
  <c r="D1578" i="1"/>
  <c r="J1578" i="1" s="1"/>
  <c r="C1578" i="1"/>
  <c r="H1578" i="1" s="1"/>
  <c r="G1577" i="1"/>
  <c r="D1577" i="1"/>
  <c r="C1577" i="1"/>
  <c r="H1577" i="1" s="1"/>
  <c r="D1576" i="1"/>
  <c r="C1576" i="1"/>
  <c r="G1575" i="1"/>
  <c r="I1575" i="1" s="1"/>
  <c r="D1575" i="1"/>
  <c r="J1575" i="1" s="1"/>
  <c r="C1575" i="1"/>
  <c r="H1575" i="1" s="1"/>
  <c r="D1574" i="1"/>
  <c r="C1574" i="1"/>
  <c r="G1573" i="1"/>
  <c r="D1573" i="1"/>
  <c r="J1573" i="1" s="1"/>
  <c r="C1573" i="1"/>
  <c r="H1573" i="1" s="1"/>
  <c r="G1572" i="1"/>
  <c r="D1572" i="1"/>
  <c r="C1572" i="1"/>
  <c r="H1572" i="1" s="1"/>
  <c r="D1571" i="1"/>
  <c r="D1570" i="1"/>
  <c r="C1570" i="1"/>
  <c r="G1569" i="1"/>
  <c r="D1569" i="1"/>
  <c r="J1569" i="1" s="1"/>
  <c r="C1569" i="1"/>
  <c r="H1569" i="1" s="1"/>
  <c r="D1568" i="1"/>
  <c r="C1568" i="1"/>
  <c r="G1567" i="1"/>
  <c r="I1567" i="1" s="1"/>
  <c r="D1567" i="1"/>
  <c r="J1567" i="1" s="1"/>
  <c r="C1567" i="1"/>
  <c r="H1567" i="1" s="1"/>
  <c r="D1566" i="1"/>
  <c r="C1566" i="1"/>
  <c r="G1565" i="1"/>
  <c r="D1565" i="1"/>
  <c r="J1565" i="1" s="1"/>
  <c r="C1565" i="1"/>
  <c r="D1564" i="1"/>
  <c r="C1564" i="1"/>
  <c r="D1563" i="1"/>
  <c r="C1563" i="1"/>
  <c r="G1562" i="1"/>
  <c r="D1562" i="1"/>
  <c r="J1562" i="1" s="1"/>
  <c r="C1562" i="1"/>
  <c r="D1561" i="1"/>
  <c r="C1561" i="1"/>
  <c r="G1560" i="1"/>
  <c r="D1560" i="1"/>
  <c r="J1560" i="1" s="1"/>
  <c r="C1560" i="1"/>
  <c r="D1559" i="1"/>
  <c r="C1559" i="1"/>
  <c r="G1558" i="1"/>
  <c r="D1558" i="1"/>
  <c r="J1558" i="1" s="1"/>
  <c r="C1558" i="1"/>
  <c r="D1557" i="1"/>
  <c r="C1557" i="1"/>
  <c r="D1556" i="1"/>
  <c r="C1556" i="1"/>
  <c r="C1555" i="1"/>
  <c r="G1554" i="1"/>
  <c r="D1554" i="1"/>
  <c r="J1554" i="1" s="1"/>
  <c r="C1554" i="1"/>
  <c r="D1553" i="1"/>
  <c r="C1553" i="1"/>
  <c r="G1552" i="1"/>
  <c r="D1552" i="1"/>
  <c r="J1552" i="1" s="1"/>
  <c r="C1552" i="1"/>
  <c r="D1551" i="1"/>
  <c r="C1551" i="1"/>
  <c r="G1550" i="1"/>
  <c r="D1550" i="1"/>
  <c r="J1550" i="1" s="1"/>
  <c r="C1550" i="1"/>
  <c r="D1549" i="1"/>
  <c r="C1549" i="1"/>
  <c r="G1548" i="1"/>
  <c r="D1548" i="1"/>
  <c r="J1548" i="1" s="1"/>
  <c r="C1548" i="1"/>
  <c r="H1547" i="1"/>
  <c r="G1547" i="1"/>
  <c r="D1547" i="1"/>
  <c r="C1547" i="1"/>
  <c r="J1547" i="1" s="1"/>
  <c r="D1546" i="1"/>
  <c r="J1546" i="1" s="1"/>
  <c r="C1546" i="1"/>
  <c r="H1545" i="1"/>
  <c r="G1545" i="1"/>
  <c r="I1545" i="1" s="1"/>
  <c r="D1545" i="1"/>
  <c r="C1545" i="1"/>
  <c r="J1545" i="1" s="1"/>
  <c r="D1544" i="1"/>
  <c r="J1544" i="1" s="1"/>
  <c r="C1544" i="1"/>
  <c r="D1543" i="1"/>
  <c r="H1543" i="1" s="1"/>
  <c r="C1543" i="1"/>
  <c r="D1542" i="1"/>
  <c r="J1542" i="1" s="1"/>
  <c r="C1542" i="1"/>
  <c r="H1542" i="1" s="1"/>
  <c r="D1541" i="1"/>
  <c r="H1541" i="1" s="1"/>
  <c r="C1541" i="1"/>
  <c r="J1541" i="1" s="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D1516" i="1"/>
  <c r="H1516" i="1" s="1"/>
  <c r="C1516" i="1"/>
  <c r="H1515" i="1"/>
  <c r="G1515" i="1"/>
  <c r="D1515" i="1"/>
  <c r="C1515" i="1"/>
  <c r="D1514" i="1"/>
  <c r="H1514" i="1" s="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D1399" i="1"/>
  <c r="H1399" i="1" s="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H1389" i="1" s="1"/>
  <c r="D1388" i="1"/>
  <c r="C1388" i="1"/>
  <c r="H1388" i="1" s="1"/>
  <c r="D1387" i="1"/>
  <c r="C1387" i="1"/>
  <c r="H1387" i="1" s="1"/>
  <c r="D1386" i="1"/>
  <c r="G1386" i="1" s="1"/>
  <c r="C1386" i="1"/>
  <c r="H1386" i="1" s="1"/>
  <c r="D1385" i="1"/>
  <c r="C1385" i="1"/>
  <c r="H1385" i="1" s="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D1374" i="1"/>
  <c r="G1374" i="1" s="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D1339" i="1"/>
  <c r="H1339" i="1" s="1"/>
  <c r="C1339" i="1"/>
  <c r="G1338"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D1307" i="1"/>
  <c r="G1307" i="1" s="1"/>
  <c r="C1307" i="1"/>
  <c r="G1306" i="1"/>
  <c r="D1306" i="1"/>
  <c r="H1306" i="1" s="1"/>
  <c r="C1306" i="1"/>
  <c r="D1305" i="1"/>
  <c r="H1305" i="1" s="1"/>
  <c r="C1305" i="1"/>
  <c r="H1304" i="1"/>
  <c r="G1304" i="1"/>
  <c r="D1304" i="1"/>
  <c r="C1304" i="1"/>
  <c r="H1303" i="1"/>
  <c r="G1303" i="1"/>
  <c r="D1303" i="1"/>
  <c r="C1303" i="1"/>
  <c r="D1302" i="1"/>
  <c r="H1302" i="1" s="1"/>
  <c r="C1302" i="1"/>
  <c r="D1301" i="1"/>
  <c r="H1301" i="1" s="1"/>
  <c r="C1301" i="1"/>
  <c r="D1300" i="1"/>
  <c r="H1300"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1" i="1"/>
  <c r="G1291" i="1"/>
  <c r="D1291" i="1"/>
  <c r="C1291" i="1"/>
  <c r="D1290" i="1"/>
  <c r="H1290" i="1" s="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D1278" i="1"/>
  <c r="G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H1265" i="1"/>
  <c r="G1265" i="1"/>
  <c r="D1265" i="1"/>
  <c r="C1265" i="1"/>
  <c r="H1264" i="1"/>
  <c r="D1264" i="1"/>
  <c r="G1264" i="1" s="1"/>
  <c r="C1264" i="1"/>
  <c r="H1263" i="1"/>
  <c r="G1263" i="1"/>
  <c r="D1263" i="1"/>
  <c r="C1263" i="1"/>
  <c r="H1262" i="1"/>
  <c r="G1262" i="1"/>
  <c r="D1262" i="1"/>
  <c r="C1262" i="1"/>
  <c r="H1261" i="1"/>
  <c r="G1261" i="1"/>
  <c r="D1261" i="1"/>
  <c r="C1261" i="1"/>
  <c r="H1260" i="1"/>
  <c r="G1260" i="1"/>
  <c r="D1260" i="1"/>
  <c r="C1260" i="1"/>
  <c r="C1259" i="1"/>
  <c r="H1258" i="1"/>
  <c r="G1258" i="1"/>
  <c r="D1258" i="1"/>
  <c r="C1258" i="1"/>
  <c r="H1257" i="1"/>
  <c r="D1257" i="1"/>
  <c r="G1257" i="1" s="1"/>
  <c r="C1257" i="1"/>
  <c r="D1256" i="1"/>
  <c r="H1256" i="1" s="1"/>
  <c r="C1256" i="1"/>
  <c r="H1254" i="1"/>
  <c r="G1254" i="1"/>
  <c r="D1254" i="1"/>
  <c r="C1254" i="1"/>
  <c r="H1253" i="1"/>
  <c r="G1253" i="1"/>
  <c r="D1253" i="1"/>
  <c r="C1253" i="1"/>
  <c r="H1252" i="1"/>
  <c r="G1252" i="1"/>
  <c r="D1252" i="1"/>
  <c r="C1252" i="1"/>
  <c r="D1251" i="1"/>
  <c r="H1251" i="1" s="1"/>
  <c r="C1251" i="1"/>
  <c r="G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D1202" i="1"/>
  <c r="C1202" i="1"/>
  <c r="H1202" i="1" s="1"/>
  <c r="D1201" i="1"/>
  <c r="C1201" i="1"/>
  <c r="H1201" i="1" s="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D1184" i="1"/>
  <c r="G1184" i="1" s="1"/>
  <c r="C1184" i="1"/>
  <c r="H1183" i="1"/>
  <c r="G1183" i="1"/>
  <c r="D1183" i="1"/>
  <c r="C1183" i="1"/>
  <c r="H1182" i="1"/>
  <c r="D1182" i="1"/>
  <c r="G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D1167" i="1"/>
  <c r="G1167" i="1" s="1"/>
  <c r="C1167" i="1"/>
  <c r="D1166" i="1"/>
  <c r="G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G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H1078" i="1"/>
  <c r="G1078" i="1"/>
  <c r="D1078" i="1"/>
  <c r="C1078" i="1"/>
  <c r="H1077" i="1"/>
  <c r="G1077" i="1"/>
  <c r="D1077" i="1"/>
  <c r="C1077"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G1041" i="1"/>
  <c r="D1041" i="1"/>
  <c r="H1041" i="1" s="1"/>
  <c r="C1041" i="1"/>
  <c r="H1040" i="1"/>
  <c r="G1040" i="1"/>
  <c r="D1040" i="1"/>
  <c r="C1040" i="1"/>
  <c r="D1039" i="1"/>
  <c r="H1039" i="1" s="1"/>
  <c r="C1039" i="1"/>
  <c r="H1038" i="1"/>
  <c r="G1038" i="1"/>
  <c r="D1038" i="1"/>
  <c r="C1038" i="1"/>
  <c r="H1037" i="1"/>
  <c r="G1037" i="1"/>
  <c r="D1037" i="1"/>
  <c r="C1037" i="1"/>
  <c r="H1036" i="1"/>
  <c r="G1036" i="1"/>
  <c r="D1036" i="1"/>
  <c r="C1036" i="1"/>
  <c r="D1035" i="1"/>
  <c r="H1035" i="1" s="1"/>
  <c r="C1035" i="1"/>
  <c r="D1034" i="1"/>
  <c r="H1034" i="1" s="1"/>
  <c r="C1034" i="1"/>
  <c r="H1033" i="1"/>
  <c r="D1033" i="1"/>
  <c r="G1033" i="1" s="1"/>
  <c r="C1033" i="1"/>
  <c r="H1032" i="1"/>
  <c r="G1032" i="1"/>
  <c r="D1032" i="1"/>
  <c r="C1032" i="1"/>
  <c r="H1031" i="1"/>
  <c r="G1031" i="1"/>
  <c r="D1031" i="1"/>
  <c r="C1031" i="1"/>
  <c r="D1030" i="1"/>
  <c r="H1030" i="1" s="1"/>
  <c r="C1030" i="1"/>
  <c r="H1029" i="1"/>
  <c r="G1029" i="1"/>
  <c r="D1029" i="1"/>
  <c r="C1029" i="1"/>
  <c r="H1028" i="1"/>
  <c r="G1028" i="1"/>
  <c r="D1028" i="1"/>
  <c r="C1028" i="1"/>
  <c r="D1027" i="1"/>
  <c r="H1027" i="1" s="1"/>
  <c r="C1027" i="1"/>
  <c r="H1026" i="1"/>
  <c r="G1026" i="1"/>
  <c r="D1026" i="1"/>
  <c r="C1026" i="1"/>
  <c r="D1025" i="1"/>
  <c r="H1025" i="1" s="1"/>
  <c r="C1025" i="1"/>
  <c r="C1024" i="1"/>
  <c r="D1023" i="1"/>
  <c r="H1023" i="1" s="1"/>
  <c r="C1023" i="1"/>
  <c r="D1022" i="1"/>
  <c r="H1022" i="1" s="1"/>
  <c r="C1022" i="1"/>
  <c r="H1021" i="1"/>
  <c r="G1021" i="1"/>
  <c r="D1021" i="1"/>
  <c r="C1021" i="1"/>
  <c r="D1020" i="1"/>
  <c r="H1020" i="1" s="1"/>
  <c r="C1020" i="1"/>
  <c r="D1019" i="1"/>
  <c r="H1019" i="1" s="1"/>
  <c r="C1019" i="1"/>
  <c r="D1018" i="1"/>
  <c r="H1018" i="1" s="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D651" i="1"/>
  <c r="G651" i="1" s="1"/>
  <c r="C651" i="1"/>
  <c r="H650" i="1"/>
  <c r="G650" i="1"/>
  <c r="D650" i="1"/>
  <c r="C650" i="1"/>
  <c r="D649" i="1"/>
  <c r="D648" i="1"/>
  <c r="G648" i="1" s="1"/>
  <c r="C648" i="1"/>
  <c r="D647" i="1"/>
  <c r="G647" i="1" s="1"/>
  <c r="C647" i="1"/>
  <c r="D646" i="1"/>
  <c r="G646" i="1" s="1"/>
  <c r="C646" i="1"/>
  <c r="D645" i="1"/>
  <c r="H645" i="1" s="1"/>
  <c r="C645" i="1"/>
  <c r="C642" i="1"/>
  <c r="H636" i="1"/>
  <c r="G636" i="1"/>
  <c r="D636" i="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C423" i="1"/>
  <c r="D422" i="1"/>
  <c r="H422" i="1" s="1"/>
  <c r="C422" i="1"/>
  <c r="D421" i="1"/>
  <c r="H421" i="1" s="1"/>
  <c r="C421" i="1"/>
  <c r="D416" i="1"/>
  <c r="H416" i="1" s="1"/>
  <c r="C416" i="1"/>
  <c r="G415"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D405" i="1"/>
  <c r="H404" i="1"/>
  <c r="G404" i="1"/>
  <c r="D404" i="1"/>
  <c r="C404" i="1"/>
  <c r="H403" i="1"/>
  <c r="G403" i="1"/>
  <c r="D403" i="1"/>
  <c r="C403" i="1"/>
  <c r="H402" i="1"/>
  <c r="G402" i="1"/>
  <c r="D402" i="1"/>
  <c r="C402" i="1"/>
  <c r="H401" i="1"/>
  <c r="G401" i="1"/>
  <c r="D401" i="1"/>
  <c r="C401" i="1"/>
  <c r="H400" i="1"/>
  <c r="G400" i="1"/>
  <c r="D400" i="1"/>
  <c r="C400" i="1"/>
  <c r="H399" i="1"/>
  <c r="G399" i="1"/>
  <c r="D399" i="1"/>
  <c r="C399" i="1"/>
  <c r="D398" i="1"/>
  <c r="H398" i="1" s="1"/>
  <c r="C398" i="1"/>
  <c r="H397" i="1"/>
  <c r="G397" i="1"/>
  <c r="D397" i="1"/>
  <c r="C397" i="1"/>
  <c r="D396" i="1"/>
  <c r="H396" i="1" s="1"/>
  <c r="C396" i="1"/>
  <c r="H395" i="1"/>
  <c r="G395" i="1"/>
  <c r="D395" i="1"/>
  <c r="C395" i="1"/>
  <c r="H394" i="1"/>
  <c r="G394" i="1"/>
  <c r="D394" i="1"/>
  <c r="C394" i="1"/>
  <c r="D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D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4" i="1"/>
  <c r="H302" i="1"/>
  <c r="G302" i="1"/>
  <c r="D302" i="1"/>
  <c r="C302" i="1"/>
  <c r="D301" i="1"/>
  <c r="H301" i="1" s="1"/>
  <c r="C301" i="1"/>
  <c r="D300" i="1"/>
  <c r="C300" i="1"/>
  <c r="G299" i="1"/>
  <c r="D299" i="1"/>
  <c r="H299" i="1" s="1"/>
  <c r="C299" i="1"/>
  <c r="G298" i="1"/>
  <c r="D298" i="1"/>
  <c r="H298" i="1" s="1"/>
  <c r="C298" i="1"/>
  <c r="D294" i="1"/>
  <c r="G294" i="1" s="1"/>
  <c r="C294" i="1"/>
  <c r="D293" i="1"/>
  <c r="G293" i="1" s="1"/>
  <c r="C293" i="1"/>
  <c r="D292" i="1"/>
  <c r="G292" i="1" s="1"/>
  <c r="C292" i="1"/>
  <c r="D291" i="1"/>
  <c r="G291" i="1" s="1"/>
  <c r="C291" i="1"/>
  <c r="D290" i="1"/>
  <c r="G290" i="1" s="1"/>
  <c r="C290" i="1"/>
  <c r="D289" i="1"/>
  <c r="G289" i="1" s="1"/>
  <c r="C289" i="1"/>
  <c r="D288" i="1"/>
  <c r="G288" i="1" s="1"/>
  <c r="C288" i="1"/>
  <c r="D287" i="1"/>
  <c r="G287" i="1" s="1"/>
  <c r="C287" i="1"/>
  <c r="D286" i="1"/>
  <c r="G286" i="1" s="1"/>
  <c r="C286" i="1"/>
  <c r="D285" i="1"/>
  <c r="G285" i="1" s="1"/>
  <c r="C285" i="1"/>
  <c r="D284" i="1"/>
  <c r="G284" i="1" s="1"/>
  <c r="C284" i="1"/>
  <c r="D283" i="1"/>
  <c r="G283" i="1" s="1"/>
  <c r="C283" i="1"/>
  <c r="D282" i="1"/>
  <c r="G282" i="1" s="1"/>
  <c r="C282" i="1"/>
  <c r="D281" i="1"/>
  <c r="G281" i="1" s="1"/>
  <c r="C281" i="1"/>
  <c r="D280" i="1"/>
  <c r="G280" i="1" s="1"/>
  <c r="C280" i="1"/>
  <c r="D279" i="1"/>
  <c r="G279" i="1" s="1"/>
  <c r="C279" i="1"/>
  <c r="D278" i="1"/>
  <c r="G278" i="1" s="1"/>
  <c r="C278" i="1"/>
  <c r="D277" i="1"/>
  <c r="G277" i="1" s="1"/>
  <c r="C277" i="1"/>
  <c r="D276" i="1"/>
  <c r="G276" i="1" s="1"/>
  <c r="C276" i="1"/>
  <c r="D275" i="1"/>
  <c r="G275" i="1" s="1"/>
  <c r="C275" i="1"/>
  <c r="D274" i="1"/>
  <c r="G274" i="1" s="1"/>
  <c r="C274" i="1"/>
  <c r="D273" i="1"/>
  <c r="G273" i="1" s="1"/>
  <c r="C273" i="1"/>
  <c r="D272" i="1"/>
  <c r="G272" i="1" s="1"/>
  <c r="C272" i="1"/>
  <c r="D271" i="1"/>
  <c r="G271" i="1" s="1"/>
  <c r="C271" i="1"/>
  <c r="D270" i="1"/>
  <c r="G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D216" i="1"/>
  <c r="G216" i="1" s="1"/>
  <c r="C216" i="1"/>
  <c r="D215" i="1"/>
  <c r="G215" i="1" s="1"/>
  <c r="C215" i="1"/>
  <c r="D214" i="1"/>
  <c r="G214" i="1" s="1"/>
  <c r="C214" i="1"/>
  <c r="D213" i="1"/>
  <c r="G213" i="1" s="1"/>
  <c r="C213" i="1"/>
  <c r="D212" i="1"/>
  <c r="G212" i="1" s="1"/>
  <c r="C212" i="1"/>
  <c r="D211" i="1"/>
  <c r="G211" i="1" s="1"/>
  <c r="C211" i="1"/>
  <c r="D210" i="1"/>
  <c r="G210" i="1" s="1"/>
  <c r="C210" i="1"/>
  <c r="D209" i="1"/>
  <c r="G209" i="1" s="1"/>
  <c r="C209" i="1"/>
  <c r="D208" i="1"/>
  <c r="G208" i="1" s="1"/>
  <c r="C208" i="1"/>
  <c r="D207" i="1"/>
  <c r="G207" i="1" s="1"/>
  <c r="C207" i="1"/>
  <c r="D206" i="1"/>
  <c r="G206" i="1" s="1"/>
  <c r="C206" i="1"/>
  <c r="D205" i="1"/>
  <c r="G205" i="1" s="1"/>
  <c r="C205" i="1"/>
  <c r="D204" i="1"/>
  <c r="G204" i="1" s="1"/>
  <c r="C204" i="1"/>
  <c r="D203" i="1"/>
  <c r="G203" i="1" s="1"/>
  <c r="C203" i="1"/>
  <c r="D202" i="1"/>
  <c r="G202" i="1" s="1"/>
  <c r="C202" i="1"/>
  <c r="D201" i="1"/>
  <c r="G201" i="1" s="1"/>
  <c r="C201" i="1"/>
  <c r="D200" i="1"/>
  <c r="G200" i="1" s="1"/>
  <c r="C200" i="1"/>
  <c r="D199" i="1"/>
  <c r="G199" i="1" s="1"/>
  <c r="C199" i="1"/>
  <c r="D197" i="1"/>
  <c r="H197" i="1" s="1"/>
  <c r="C197" i="1"/>
  <c r="H196" i="1"/>
  <c r="G196" i="1"/>
  <c r="D196" i="1"/>
  <c r="C196" i="1"/>
  <c r="H195" i="1"/>
  <c r="G195" i="1"/>
  <c r="D195" i="1"/>
  <c r="C195" i="1"/>
  <c r="D194" i="1"/>
  <c r="H194" i="1" s="1"/>
  <c r="C194" i="1"/>
  <c r="G193" i="1"/>
  <c r="D193" i="1"/>
  <c r="H193" i="1" s="1"/>
  <c r="C193" i="1"/>
  <c r="G192" i="1"/>
  <c r="D192" i="1"/>
  <c r="H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H181" i="1"/>
  <c r="D181" i="1"/>
  <c r="G181" i="1" s="1"/>
  <c r="C181" i="1"/>
  <c r="D180" i="1"/>
  <c r="H180" i="1" s="1"/>
  <c r="C180" i="1"/>
  <c r="D179" i="1"/>
  <c r="H179" i="1" s="1"/>
  <c r="C179" i="1"/>
  <c r="D178" i="1"/>
  <c r="H178" i="1" s="1"/>
  <c r="C178" i="1"/>
  <c r="H177" i="1"/>
  <c r="G177" i="1"/>
  <c r="D177" i="1"/>
  <c r="C177" i="1"/>
  <c r="G176" i="1"/>
  <c r="D176" i="1"/>
  <c r="H176" i="1" s="1"/>
  <c r="C176" i="1"/>
  <c r="D175" i="1"/>
  <c r="H175" i="1" s="1"/>
  <c r="C175" i="1"/>
  <c r="D174" i="1"/>
  <c r="H174" i="1" s="1"/>
  <c r="C174" i="1"/>
  <c r="H173" i="1"/>
  <c r="G173" i="1"/>
  <c r="D173" i="1"/>
  <c r="C173" i="1"/>
  <c r="H172" i="1"/>
  <c r="G172" i="1"/>
  <c r="D172" i="1"/>
  <c r="C172" i="1"/>
  <c r="D171" i="1"/>
  <c r="H171" i="1" s="1"/>
  <c r="C171" i="1"/>
  <c r="D170" i="1"/>
  <c r="H170" i="1" s="1"/>
  <c r="C170" i="1"/>
  <c r="H169" i="1"/>
  <c r="D169" i="1"/>
  <c r="G169" i="1" s="1"/>
  <c r="C169" i="1"/>
  <c r="G168" i="1"/>
  <c r="D168" i="1"/>
  <c r="H168" i="1" s="1"/>
  <c r="C168" i="1"/>
  <c r="D167" i="1"/>
  <c r="H167" i="1" s="1"/>
  <c r="C167" i="1"/>
  <c r="C166" i="1"/>
  <c r="H165" i="1"/>
  <c r="G165" i="1"/>
  <c r="D165" i="1"/>
  <c r="C165" i="1"/>
  <c r="D164" i="1"/>
  <c r="G164" i="1" s="1"/>
  <c r="C164" i="1"/>
  <c r="D163" i="1"/>
  <c r="G163" i="1" s="1"/>
  <c r="C163" i="1"/>
  <c r="D162" i="1"/>
  <c r="H162" i="1" s="1"/>
  <c r="C162" i="1"/>
  <c r="D161" i="1"/>
  <c r="H161" i="1" s="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H150" i="1"/>
  <c r="D150" i="1"/>
  <c r="G150" i="1" s="1"/>
  <c r="C150" i="1"/>
  <c r="D147" i="1"/>
  <c r="G147" i="1" s="1"/>
  <c r="C147" i="1"/>
  <c r="D146" i="1"/>
  <c r="G146" i="1" s="1"/>
  <c r="C146" i="1"/>
  <c r="D145" i="1"/>
  <c r="G145" i="1" s="1"/>
  <c r="C145" i="1"/>
  <c r="D144" i="1"/>
  <c r="G144" i="1" s="1"/>
  <c r="C144" i="1"/>
  <c r="D143" i="1"/>
  <c r="G143" i="1" s="1"/>
  <c r="C143" i="1"/>
  <c r="D142" i="1"/>
  <c r="G142" i="1" s="1"/>
  <c r="C142" i="1"/>
  <c r="D141" i="1"/>
  <c r="G141" i="1" s="1"/>
  <c r="C141" i="1"/>
  <c r="D140" i="1"/>
  <c r="G140" i="1" s="1"/>
  <c r="C140" i="1"/>
  <c r="D139" i="1"/>
  <c r="G139" i="1" s="1"/>
  <c r="C139" i="1"/>
  <c r="D138" i="1"/>
  <c r="G138" i="1" s="1"/>
  <c r="C138" i="1"/>
  <c r="D137" i="1"/>
  <c r="G137" i="1" s="1"/>
  <c r="C137" i="1"/>
  <c r="D136" i="1"/>
  <c r="G136" i="1" s="1"/>
  <c r="C136" i="1"/>
  <c r="D135" i="1"/>
  <c r="G135" i="1" s="1"/>
  <c r="C135" i="1"/>
  <c r="D134" i="1"/>
  <c r="G134" i="1" s="1"/>
  <c r="C134" i="1"/>
  <c r="D133" i="1"/>
  <c r="G133" i="1" s="1"/>
  <c r="C133" i="1"/>
  <c r="D132" i="1"/>
  <c r="G132" i="1" s="1"/>
  <c r="C132" i="1"/>
  <c r="D131" i="1"/>
  <c r="G131" i="1" s="1"/>
  <c r="C131" i="1"/>
  <c r="D130" i="1"/>
  <c r="H129" i="1"/>
  <c r="G129" i="1"/>
  <c r="D129" i="1"/>
  <c r="C129" i="1"/>
  <c r="H128" i="1"/>
  <c r="G128" i="1"/>
  <c r="D128" i="1"/>
  <c r="C128" i="1"/>
  <c r="H127" i="1"/>
  <c r="G127" i="1"/>
  <c r="D127" i="1"/>
  <c r="C127" i="1"/>
  <c r="H126" i="1"/>
  <c r="G126" i="1"/>
  <c r="D126" i="1"/>
  <c r="C126" i="1"/>
  <c r="H125" i="1"/>
  <c r="G125" i="1"/>
  <c r="D125" i="1"/>
  <c r="C125" i="1"/>
  <c r="D124" i="1"/>
  <c r="H124" i="1" s="1"/>
  <c r="C124" i="1"/>
  <c r="D123" i="1"/>
  <c r="H123" i="1" s="1"/>
  <c r="C123" i="1"/>
  <c r="H122"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256" i="1" l="1"/>
  <c r="G1389" i="1"/>
  <c r="G1388" i="1"/>
  <c r="G1387" i="1"/>
  <c r="G1385" i="1"/>
  <c r="G1384" i="1"/>
  <c r="H423" i="1"/>
  <c r="H300" i="1"/>
  <c r="H1166" i="1"/>
  <c r="H1292" i="1"/>
  <c r="G1201" i="1"/>
  <c r="G1202" i="1"/>
  <c r="H1544" i="1"/>
  <c r="G1543" i="1"/>
  <c r="I1543" i="1" s="1"/>
  <c r="J1543" i="1"/>
  <c r="H1539" i="1"/>
  <c r="G1539" i="1"/>
  <c r="D1540" i="1"/>
  <c r="G1541" i="1"/>
  <c r="G1023" i="1"/>
  <c r="G1399" i="1"/>
  <c r="G1340" i="1"/>
  <c r="G1339" i="1"/>
  <c r="G1305" i="1"/>
  <c r="E335" i="9"/>
  <c r="B335" i="9" s="1"/>
  <c r="G1300" i="1"/>
  <c r="G1301" i="1"/>
  <c r="G1302" i="1"/>
  <c r="G1292" i="1"/>
  <c r="G1290" i="1"/>
  <c r="G1266" i="1"/>
  <c r="F260" i="5"/>
  <c r="E336" i="9"/>
  <c r="B336" i="9" s="1"/>
  <c r="H1152" i="1"/>
  <c r="F147" i="5"/>
  <c r="G1076" i="1"/>
  <c r="G1080" i="1"/>
  <c r="G1039" i="1"/>
  <c r="G1034" i="1"/>
  <c r="G1035" i="1"/>
  <c r="G1030" i="1"/>
  <c r="G1027" i="1"/>
  <c r="G1025" i="1"/>
  <c r="G1022" i="1"/>
  <c r="G1020" i="1"/>
  <c r="G1018" i="1"/>
  <c r="G1019" i="1"/>
  <c r="E312" i="9"/>
  <c r="B312" i="9" s="1"/>
  <c r="E320" i="9"/>
  <c r="E322" i="9"/>
  <c r="B322" i="9" s="1"/>
  <c r="G416" i="1"/>
  <c r="E648" i="4"/>
  <c r="D642" i="1" s="1"/>
  <c r="G645" i="1"/>
  <c r="G1637" i="1"/>
  <c r="G1686" i="1"/>
  <c r="E114" i="6"/>
  <c r="G1601" i="1"/>
  <c r="G1582" i="1"/>
  <c r="G1682" i="1"/>
  <c r="G1681" i="1"/>
  <c r="H1635" i="1"/>
  <c r="G1634" i="1"/>
  <c r="H1607" i="1"/>
  <c r="G1606" i="1"/>
  <c r="H1602" i="1"/>
  <c r="G1602" i="1"/>
  <c r="G1605" i="1"/>
  <c r="G1594" i="1"/>
  <c r="G1593" i="1"/>
  <c r="D44" i="8"/>
  <c r="C1621" i="1" s="1"/>
  <c r="C1583" i="1"/>
  <c r="H1587" i="1"/>
  <c r="G1585" i="1"/>
  <c r="E311" i="9"/>
  <c r="B311" i="9" s="1"/>
  <c r="E36" i="9"/>
  <c r="B36" i="9" s="1"/>
  <c r="E307" i="9"/>
  <c r="B307" i="9" s="1"/>
  <c r="E329" i="9"/>
  <c r="B329" i="9" s="1"/>
  <c r="G1514" i="1"/>
  <c r="G1516" i="1"/>
  <c r="F114" i="6"/>
  <c r="E141" i="6"/>
  <c r="G731" i="1"/>
  <c r="G727" i="1"/>
  <c r="G676" i="1"/>
  <c r="B296" i="9"/>
  <c r="H648" i="1"/>
  <c r="H647" i="1"/>
  <c r="H646" i="1"/>
  <c r="F656" i="4"/>
  <c r="G396" i="1"/>
  <c r="G398" i="1"/>
  <c r="G388" i="1"/>
  <c r="G389" i="1"/>
  <c r="G374" i="1"/>
  <c r="G375" i="1"/>
  <c r="E373" i="4"/>
  <c r="D368" i="1" s="1"/>
  <c r="G301" i="1"/>
  <c r="G300" i="1"/>
  <c r="G423" i="1"/>
  <c r="G421" i="1"/>
  <c r="G422" i="1"/>
  <c r="F216" i="4"/>
  <c r="G197" i="1"/>
  <c r="H190" i="1"/>
  <c r="G194" i="1"/>
  <c r="F242" i="9"/>
  <c r="B242" i="9" s="1"/>
  <c r="B240" i="9"/>
  <c r="G183" i="1"/>
  <c r="E53" i="9"/>
  <c r="B53" i="9" s="1"/>
  <c r="G182" i="1"/>
  <c r="E52" i="9"/>
  <c r="B52" i="9" s="1"/>
  <c r="G180" i="1"/>
  <c r="F238" i="9"/>
  <c r="B238" i="9" s="1"/>
  <c r="G179" i="1"/>
  <c r="G178" i="1"/>
  <c r="G174" i="1"/>
  <c r="G175" i="1"/>
  <c r="G171" i="1"/>
  <c r="G170" i="1"/>
  <c r="G166" i="1"/>
  <c r="G167" i="1"/>
  <c r="F170" i="4"/>
  <c r="H164" i="1"/>
  <c r="E164" i="4"/>
  <c r="D160" i="1" s="1"/>
  <c r="H163" i="1"/>
  <c r="E49" i="9"/>
  <c r="B49" i="9" s="1"/>
  <c r="G161" i="1"/>
  <c r="G162" i="1"/>
  <c r="E153" i="4"/>
  <c r="D149" i="1" s="1"/>
  <c r="G156" i="1"/>
  <c r="G158" i="1"/>
  <c r="F160" i="4"/>
  <c r="G155" i="1"/>
  <c r="E48" i="9"/>
  <c r="B48" i="9" s="1"/>
  <c r="F237" i="9"/>
  <c r="B237" i="9" s="1"/>
  <c r="G151" i="1"/>
  <c r="F154" i="4"/>
  <c r="G124" i="1"/>
  <c r="F126" i="4"/>
  <c r="G123" i="1"/>
  <c r="E106" i="4"/>
  <c r="D102" i="1" s="1"/>
  <c r="F236" i="9"/>
  <c r="B236" i="9" s="1"/>
  <c r="E41" i="9"/>
  <c r="B41" i="9" s="1"/>
  <c r="F232" i="9"/>
  <c r="H78" i="1"/>
  <c r="G78" i="1"/>
  <c r="G79" i="1"/>
  <c r="G81" i="1"/>
  <c r="F82" i="4"/>
  <c r="F83" i="4"/>
  <c r="G64" i="1"/>
  <c r="H64" i="1"/>
  <c r="F68" i="4"/>
  <c r="E31" i="9"/>
  <c r="B31" i="9" s="1"/>
  <c r="E327" i="9"/>
  <c r="B327" i="9" s="1"/>
  <c r="H1570" i="1"/>
  <c r="G1570" i="1"/>
  <c r="I1570" i="1" s="1"/>
  <c r="J1570" i="1"/>
  <c r="H1581" i="1"/>
  <c r="G1581" i="1"/>
  <c r="J1581" i="1"/>
  <c r="H1588" i="1"/>
  <c r="G1588" i="1"/>
  <c r="H1596" i="1"/>
  <c r="G1596" i="1"/>
  <c r="H1604" i="1"/>
  <c r="G1604" i="1"/>
  <c r="H1612" i="1"/>
  <c r="G1612" i="1"/>
  <c r="H1620" i="1"/>
  <c r="G1620" i="1"/>
  <c r="G219" i="1"/>
  <c r="G222" i="1"/>
  <c r="G305" i="1"/>
  <c r="G308" i="1"/>
  <c r="G310" i="1"/>
  <c r="H131" i="1"/>
  <c r="H132" i="1"/>
  <c r="H133" i="1"/>
  <c r="H134" i="1"/>
  <c r="H135" i="1"/>
  <c r="H136" i="1"/>
  <c r="H137" i="1"/>
  <c r="H138" i="1"/>
  <c r="H139" i="1"/>
  <c r="H140" i="1"/>
  <c r="H141" i="1"/>
  <c r="H142" i="1"/>
  <c r="H143" i="1"/>
  <c r="H144" i="1"/>
  <c r="H145" i="1"/>
  <c r="H146" i="1"/>
  <c r="H147" i="1"/>
  <c r="H199" i="1"/>
  <c r="H200" i="1"/>
  <c r="H201" i="1"/>
  <c r="H202" i="1"/>
  <c r="H203" i="1"/>
  <c r="H204" i="1"/>
  <c r="H205" i="1"/>
  <c r="H206" i="1"/>
  <c r="H207" i="1"/>
  <c r="H208" i="1"/>
  <c r="H209" i="1"/>
  <c r="H210" i="1"/>
  <c r="H211" i="1"/>
  <c r="H212" i="1"/>
  <c r="H213" i="1"/>
  <c r="H214" i="1"/>
  <c r="H215" i="1"/>
  <c r="H216"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I1541" i="1"/>
  <c r="H1546" i="1"/>
  <c r="H1551" i="1"/>
  <c r="G1551" i="1"/>
  <c r="J1551" i="1"/>
  <c r="H1555" i="1"/>
  <c r="G1555" i="1"/>
  <c r="I1569" i="1"/>
  <c r="H1574" i="1"/>
  <c r="G1574" i="1"/>
  <c r="I1574" i="1" s="1"/>
  <c r="J1574" i="1"/>
  <c r="I1580" i="1"/>
  <c r="H1563" i="1"/>
  <c r="G1563" i="1"/>
  <c r="H1592" i="1"/>
  <c r="G1592" i="1"/>
  <c r="G218" i="1"/>
  <c r="G223" i="1"/>
  <c r="G307" i="1"/>
  <c r="G311" i="1"/>
  <c r="H1549" i="1"/>
  <c r="G1549" i="1"/>
  <c r="I1549" i="1" s="1"/>
  <c r="J1549" i="1"/>
  <c r="H1553" i="1"/>
  <c r="G1553" i="1"/>
  <c r="J1553" i="1"/>
  <c r="H1576" i="1"/>
  <c r="G1576" i="1"/>
  <c r="J1576"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H1556" i="1"/>
  <c r="G1556" i="1"/>
  <c r="H1559" i="1"/>
  <c r="G1559" i="1"/>
  <c r="I1559" i="1" s="1"/>
  <c r="J1559" i="1"/>
  <c r="H1566" i="1"/>
  <c r="G1566" i="1"/>
  <c r="J1566" i="1"/>
  <c r="H1584" i="1"/>
  <c r="G1584" i="1"/>
  <c r="H1600" i="1"/>
  <c r="G1600" i="1"/>
  <c r="H1608" i="1"/>
  <c r="G1608" i="1"/>
  <c r="H1616" i="1"/>
  <c r="G1616" i="1"/>
  <c r="G220" i="1"/>
  <c r="G221" i="1"/>
  <c r="G224" i="1"/>
  <c r="G225" i="1"/>
  <c r="G306" i="1"/>
  <c r="G309" i="1"/>
  <c r="G312" i="1"/>
  <c r="I1550" i="1"/>
  <c r="H1557" i="1"/>
  <c r="G1557" i="1"/>
  <c r="J1557" i="1"/>
  <c r="H1561" i="1"/>
  <c r="G1561" i="1"/>
  <c r="I1561" i="1" s="1"/>
  <c r="J1561" i="1"/>
  <c r="H1564" i="1"/>
  <c r="G1564" i="1"/>
  <c r="J1564" i="1"/>
  <c r="H1568" i="1"/>
  <c r="G1568" i="1"/>
  <c r="I1568" i="1" s="1"/>
  <c r="J1568" i="1"/>
  <c r="I1573" i="1"/>
  <c r="H1579" i="1"/>
  <c r="G1579" i="1"/>
  <c r="I1579" i="1" s="1"/>
  <c r="J1579" i="1"/>
  <c r="C341" i="1"/>
  <c r="C353" i="1"/>
  <c r="C393" i="1"/>
  <c r="C405" i="1"/>
  <c r="C485" i="1"/>
  <c r="C591" i="1"/>
  <c r="C649" i="1"/>
  <c r="C1061" i="1"/>
  <c r="G1542" i="1"/>
  <c r="I1542" i="1" s="1"/>
  <c r="G1544" i="1"/>
  <c r="G1546" i="1"/>
  <c r="I1546" i="1" s="1"/>
  <c r="H1548" i="1"/>
  <c r="I1548" i="1" s="1"/>
  <c r="H1550" i="1"/>
  <c r="H1552" i="1"/>
  <c r="I1552" i="1" s="1"/>
  <c r="H1554" i="1"/>
  <c r="I1554" i="1" s="1"/>
  <c r="H1558" i="1"/>
  <c r="I1558" i="1" s="1"/>
  <c r="H1560" i="1"/>
  <c r="I1560" i="1" s="1"/>
  <c r="H1562" i="1"/>
  <c r="I1562" i="1" s="1"/>
  <c r="H1565" i="1"/>
  <c r="I1565" i="1" s="1"/>
  <c r="I40" i="3"/>
  <c r="E49" i="4"/>
  <c r="D45" i="1" s="1"/>
  <c r="E202" i="4"/>
  <c r="D198" i="1" s="1"/>
  <c r="D230" i="4"/>
  <c r="F237" i="4"/>
  <c r="F431" i="4"/>
  <c r="E466" i="4"/>
  <c r="D460" i="1" s="1"/>
  <c r="D584" i="4"/>
  <c r="F585" i="4"/>
  <c r="D647" i="4"/>
  <c r="D7" i="5"/>
  <c r="F13" i="5"/>
  <c r="E12" i="5"/>
  <c r="F12" i="5" s="1"/>
  <c r="E5" i="7"/>
  <c r="D1024" i="1"/>
  <c r="C1571" i="1"/>
  <c r="D134" i="4"/>
  <c r="F135" i="4"/>
  <c r="D221" i="4"/>
  <c r="D309" i="4"/>
  <c r="F314" i="4"/>
  <c r="D321" i="4"/>
  <c r="F322" i="4"/>
  <c r="E647" i="4"/>
  <c r="D641" i="1" s="1"/>
  <c r="D522" i="4"/>
  <c r="F529" i="4"/>
  <c r="E584" i="4"/>
  <c r="D578" i="1" s="1"/>
  <c r="G156" i="9"/>
  <c r="E156" i="9" s="1"/>
  <c r="B156" i="9" s="1"/>
  <c r="F607" i="4"/>
  <c r="G346" i="9"/>
  <c r="E346" i="9" s="1"/>
  <c r="D262" i="4"/>
  <c r="F263" i="4"/>
  <c r="E308" i="4"/>
  <c r="D361" i="4"/>
  <c r="F366" i="4"/>
  <c r="D373" i="4"/>
  <c r="F374" i="4"/>
  <c r="E430" i="4"/>
  <c r="D536" i="4"/>
  <c r="F537" i="4"/>
  <c r="D69" i="5"/>
  <c r="F274" i="5"/>
  <c r="D251" i="5"/>
  <c r="F50" i="4"/>
  <c r="D49" i="4"/>
  <c r="D202" i="4"/>
  <c r="F203" i="4"/>
  <c r="D466" i="4"/>
  <c r="D430" i="4" s="1"/>
  <c r="F467" i="4"/>
  <c r="E535" i="4"/>
  <c r="D125" i="4"/>
  <c r="D153" i="4"/>
  <c r="D273" i="4"/>
  <c r="D571" i="4"/>
  <c r="D629" i="4"/>
  <c r="F70" i="5"/>
  <c r="D88" i="5"/>
  <c r="F136" i="5"/>
  <c r="F150" i="5"/>
  <c r="D177" i="5"/>
  <c r="D203" i="5"/>
  <c r="F219" i="5"/>
  <c r="F277" i="5"/>
  <c r="F5" i="6"/>
  <c r="D35" i="6"/>
  <c r="D141" i="6" s="1"/>
  <c r="D129" i="6"/>
  <c r="G310" i="9"/>
  <c r="H309" i="9"/>
  <c r="M228"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180" i="9"/>
  <c r="H179" i="9"/>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D164" i="4"/>
  <c r="E88" i="5"/>
  <c r="D1093" i="1" s="1"/>
  <c r="F89" i="5"/>
  <c r="E177" i="5"/>
  <c r="F178" i="5"/>
  <c r="I10" i="9"/>
  <c r="G316" i="9"/>
  <c r="G315" i="9"/>
  <c r="E339" i="9"/>
  <c r="B339" i="9" s="1"/>
  <c r="E70" i="5"/>
  <c r="H316" i="9"/>
  <c r="H315" i="9"/>
  <c r="E255" i="5"/>
  <c r="D1259" i="1" s="1"/>
  <c r="G343" i="9"/>
  <c r="E343" i="9" s="1"/>
  <c r="E138" i="9"/>
  <c r="B138" i="9" s="1"/>
  <c r="E146" i="9"/>
  <c r="B146" i="9" s="1"/>
  <c r="E154" i="9"/>
  <c r="B154" i="9" s="1"/>
  <c r="F241" i="9"/>
  <c r="B241" i="9" s="1"/>
  <c r="F257" i="9"/>
  <c r="B257" i="9" s="1"/>
  <c r="B270" i="9"/>
  <c r="F273" i="9"/>
  <c r="B273" i="9" s="1"/>
  <c r="F281" i="9"/>
  <c r="B281" i="9" s="1"/>
  <c r="B286" i="9"/>
  <c r="F289" i="9"/>
  <c r="B289" i="9" s="1"/>
  <c r="E294" i="9"/>
  <c r="B294" i="9" s="1"/>
  <c r="B320" i="9"/>
  <c r="E330" i="9"/>
  <c r="B330" i="9" s="1"/>
  <c r="B291" i="9"/>
  <c r="B292" i="9"/>
  <c r="E326" i="9"/>
  <c r="B326" i="9" s="1"/>
  <c r="B332" i="9"/>
  <c r="B232" i="9"/>
  <c r="F249" i="9"/>
  <c r="B249" i="9" s="1"/>
  <c r="F261" i="9"/>
  <c r="B261" i="9" s="1"/>
  <c r="B266" i="9"/>
  <c r="F277" i="9"/>
  <c r="B277" i="9" s="1"/>
  <c r="B280" i="9"/>
  <c r="I1544" i="1" l="1"/>
  <c r="H1540" i="1"/>
  <c r="G1540" i="1"/>
  <c r="F255" i="5"/>
  <c r="E316" i="9"/>
  <c r="B316" i="9" s="1"/>
  <c r="G642" i="1"/>
  <c r="H642" i="1"/>
  <c r="I30" i="3"/>
  <c r="D1510" i="1"/>
  <c r="H19" i="9"/>
  <c r="E19" i="9" s="1"/>
  <c r="B19" i="9" s="1"/>
  <c r="H11" i="3"/>
  <c r="N3" i="9" s="1"/>
  <c r="G344" i="9"/>
  <c r="E344" i="9" s="1"/>
  <c r="B344" i="9" s="1"/>
  <c r="K1481" i="9"/>
  <c r="I39" i="3"/>
  <c r="G1583" i="1"/>
  <c r="H1583" i="1"/>
  <c r="H1621" i="1"/>
  <c r="G1621" i="1"/>
  <c r="I31" i="3"/>
  <c r="D1537" i="1"/>
  <c r="E360" i="4"/>
  <c r="D355" i="1" s="1"/>
  <c r="G102" i="1"/>
  <c r="H102" i="1"/>
  <c r="F106" i="4"/>
  <c r="F430" i="4"/>
  <c r="C424" i="1"/>
  <c r="F141" i="6"/>
  <c r="H31" i="3"/>
  <c r="C1537" i="1"/>
  <c r="G348" i="9"/>
  <c r="E348" i="9" s="1"/>
  <c r="B343" i="9"/>
  <c r="F177" i="5"/>
  <c r="D176" i="5"/>
  <c r="H24" i="3"/>
  <c r="C1181" i="1"/>
  <c r="F309" i="4"/>
  <c r="D308" i="4"/>
  <c r="C304" i="1"/>
  <c r="H649" i="1"/>
  <c r="G649" i="1"/>
  <c r="G1259" i="1"/>
  <c r="H1259" i="1"/>
  <c r="E69" i="5"/>
  <c r="D1075" i="1"/>
  <c r="E179" i="9"/>
  <c r="B179" i="9" s="1"/>
  <c r="E310" i="9"/>
  <c r="B310" i="9" s="1"/>
  <c r="F629" i="4"/>
  <c r="C623" i="1"/>
  <c r="F125" i="4"/>
  <c r="C121" i="1"/>
  <c r="F202" i="4"/>
  <c r="C198" i="1"/>
  <c r="E417" i="4"/>
  <c r="D412" i="1" s="1"/>
  <c r="D303" i="1"/>
  <c r="F221" i="4"/>
  <c r="C217" i="1"/>
  <c r="H1571" i="1"/>
  <c r="G1571" i="1"/>
  <c r="E7" i="5"/>
  <c r="F7" i="5" s="1"/>
  <c r="D1017" i="1"/>
  <c r="H591" i="1"/>
  <c r="G591" i="1"/>
  <c r="G353" i="1"/>
  <c r="H353" i="1"/>
  <c r="I1557" i="1"/>
  <c r="I1566" i="1"/>
  <c r="I1576" i="1"/>
  <c r="I1553" i="1"/>
  <c r="E6" i="4"/>
  <c r="D1181" i="1"/>
  <c r="I24" i="3"/>
  <c r="H24" i="9"/>
  <c r="G24" i="9"/>
  <c r="D152" i="4"/>
  <c r="F153" i="4"/>
  <c r="C149" i="1"/>
  <c r="E639" i="4"/>
  <c r="D633" i="1" s="1"/>
  <c r="D424" i="1"/>
  <c r="G393" i="1"/>
  <c r="H393" i="1"/>
  <c r="E251" i="5"/>
  <c r="E309" i="9"/>
  <c r="B309" i="9" s="1"/>
  <c r="F129" i="6"/>
  <c r="C1525" i="1"/>
  <c r="F571" i="4"/>
  <c r="C565" i="1"/>
  <c r="F466" i="4"/>
  <c r="C460" i="1"/>
  <c r="F49" i="4"/>
  <c r="C45" i="1"/>
  <c r="H25" i="3"/>
  <c r="C1255" i="1"/>
  <c r="F373" i="4"/>
  <c r="C368" i="1"/>
  <c r="E345" i="9"/>
  <c r="I10" i="3" s="1"/>
  <c r="B346" i="9"/>
  <c r="F321" i="4"/>
  <c r="C316" i="1"/>
  <c r="G1024" i="1"/>
  <c r="H1024" i="1"/>
  <c r="F584" i="4"/>
  <c r="C578" i="1"/>
  <c r="D6" i="4"/>
  <c r="H485" i="1"/>
  <c r="G485" i="1"/>
  <c r="G341" i="1"/>
  <c r="H341" i="1"/>
  <c r="I1551" i="1"/>
  <c r="I1581" i="1"/>
  <c r="E640" i="4"/>
  <c r="D634" i="1" s="1"/>
  <c r="D529" i="1"/>
  <c r="F69" i="5"/>
  <c r="H23" i="3"/>
  <c r="C1074" i="1"/>
  <c r="F361" i="4"/>
  <c r="D360" i="4"/>
  <c r="C356" i="1"/>
  <c r="F647" i="4"/>
  <c r="C641" i="1"/>
  <c r="E152" i="4"/>
  <c r="E315" i="9"/>
  <c r="B315" i="9" s="1"/>
  <c r="F164" i="4"/>
  <c r="C160" i="1"/>
  <c r="E180" i="9"/>
  <c r="B180" i="9" s="1"/>
  <c r="F35" i="6"/>
  <c r="H28" i="3"/>
  <c r="C1431" i="1"/>
  <c r="G338" i="9"/>
  <c r="E338" i="9" s="1"/>
  <c r="B338" i="9" s="1"/>
  <c r="F203" i="5"/>
  <c r="C1207" i="1"/>
  <c r="F88" i="5"/>
  <c r="C1093" i="1"/>
  <c r="F273" i="4"/>
  <c r="C269" i="1"/>
  <c r="E418" i="4"/>
  <c r="D413" i="1" s="1"/>
  <c r="F536" i="4"/>
  <c r="D535" i="4"/>
  <c r="D639" i="4" s="1"/>
  <c r="C530" i="1"/>
  <c r="F262" i="4"/>
  <c r="C258" i="1"/>
  <c r="F522" i="4"/>
  <c r="C516" i="1"/>
  <c r="F134" i="4"/>
  <c r="C130" i="1"/>
  <c r="D1538" i="1"/>
  <c r="I33" i="3"/>
  <c r="D6" i="5"/>
  <c r="H22" i="3"/>
  <c r="C1012" i="1"/>
  <c r="F230" i="4"/>
  <c r="C226" i="1"/>
  <c r="G1061" i="1"/>
  <c r="H1061" i="1"/>
  <c r="H405" i="1"/>
  <c r="G405" i="1"/>
  <c r="I1564" i="1"/>
  <c r="H1510" i="1" l="1"/>
  <c r="G1510" i="1"/>
  <c r="E342" i="9"/>
  <c r="I11" i="3" s="1"/>
  <c r="E24" i="9"/>
  <c r="B24" i="9" s="1"/>
  <c r="F639" i="4"/>
  <c r="C633" i="1"/>
  <c r="H226" i="1"/>
  <c r="G226" i="1"/>
  <c r="G130" i="1"/>
  <c r="H130" i="1"/>
  <c r="G258" i="1"/>
  <c r="H258" i="1"/>
  <c r="G1093" i="1"/>
  <c r="H1093" i="1"/>
  <c r="H460" i="1"/>
  <c r="G460" i="1"/>
  <c r="G1525" i="1"/>
  <c r="H1525" i="1"/>
  <c r="H149" i="1"/>
  <c r="G149" i="1"/>
  <c r="E422" i="4"/>
  <c r="I17" i="3"/>
  <c r="D2" i="1"/>
  <c r="D417" i="4"/>
  <c r="F308" i="4"/>
  <c r="C303" i="1"/>
  <c r="C1180" i="1"/>
  <c r="B348" i="9"/>
  <c r="E347" i="9"/>
  <c r="H424" i="1"/>
  <c r="G424" i="1"/>
  <c r="D1255" i="1"/>
  <c r="H1255" i="1" s="1"/>
  <c r="I25" i="3"/>
  <c r="E176" i="5"/>
  <c r="D1180" i="1" s="1"/>
  <c r="G121" i="1"/>
  <c r="H121" i="1"/>
  <c r="H304" i="1"/>
  <c r="G304" i="1"/>
  <c r="G1431" i="1"/>
  <c r="H1431" i="1"/>
  <c r="H9" i="3"/>
  <c r="G356" i="1"/>
  <c r="H356" i="1"/>
  <c r="F6" i="4"/>
  <c r="H17" i="3"/>
  <c r="D422" i="4"/>
  <c r="C2" i="1"/>
  <c r="G516" i="1"/>
  <c r="H516" i="1"/>
  <c r="G530" i="1"/>
  <c r="H530" i="1"/>
  <c r="G269" i="1"/>
  <c r="H269" i="1"/>
  <c r="G1207" i="1"/>
  <c r="H1207" i="1"/>
  <c r="H160" i="1"/>
  <c r="G160" i="1"/>
  <c r="E299" i="4"/>
  <c r="E300" i="4" s="1"/>
  <c r="D296" i="1" s="1"/>
  <c r="D148" i="1"/>
  <c r="I18" i="3"/>
  <c r="D418" i="4"/>
  <c r="F360" i="4"/>
  <c r="C355" i="1"/>
  <c r="G578" i="1"/>
  <c r="H578" i="1"/>
  <c r="G316" i="1"/>
  <c r="H316" i="1"/>
  <c r="H368" i="1"/>
  <c r="G368" i="1"/>
  <c r="F251" i="5"/>
  <c r="G1017" i="1"/>
  <c r="H1017" i="1"/>
  <c r="H217" i="1"/>
  <c r="G217" i="1"/>
  <c r="G198" i="1"/>
  <c r="H198" i="1"/>
  <c r="G623" i="1"/>
  <c r="H623" i="1"/>
  <c r="G1075" i="1"/>
  <c r="H1075" i="1"/>
  <c r="G1537" i="1"/>
  <c r="H1537" i="1"/>
  <c r="G299" i="9"/>
  <c r="C1011" i="1"/>
  <c r="H1074" i="1"/>
  <c r="G1538" i="1"/>
  <c r="H1538" i="1"/>
  <c r="D640" i="4"/>
  <c r="F535" i="4"/>
  <c r="C529" i="1"/>
  <c r="G641" i="1"/>
  <c r="H641" i="1"/>
  <c r="H45" i="1"/>
  <c r="G45" i="1"/>
  <c r="H565" i="1"/>
  <c r="G565" i="1"/>
  <c r="F152" i="4"/>
  <c r="D299" i="4"/>
  <c r="D300" i="4" s="1"/>
  <c r="H18" i="3"/>
  <c r="C148" i="1"/>
  <c r="E6" i="5"/>
  <c r="F6" i="5" s="1"/>
  <c r="D1012" i="1"/>
  <c r="H1012" i="1" s="1"/>
  <c r="I22" i="3"/>
  <c r="D1074" i="1"/>
  <c r="G1074" i="1" s="1"/>
  <c r="I23" i="3"/>
  <c r="G1181" i="1"/>
  <c r="H1181" i="1"/>
  <c r="G1255" i="1" l="1"/>
  <c r="G1012" i="1"/>
  <c r="F300" i="4"/>
  <c r="C296" i="1"/>
  <c r="F418" i="4"/>
  <c r="C413" i="1"/>
  <c r="H2" i="1"/>
  <c r="G2" i="1"/>
  <c r="K3" i="9"/>
  <c r="I9" i="3"/>
  <c r="G1180" i="1"/>
  <c r="H1180" i="1"/>
  <c r="F417" i="4"/>
  <c r="C412" i="1"/>
  <c r="E643" i="4"/>
  <c r="D417" i="1"/>
  <c r="D423" i="4"/>
  <c r="D301" i="4"/>
  <c r="F299" i="4"/>
  <c r="C295" i="1"/>
  <c r="G529" i="1"/>
  <c r="H529" i="1"/>
  <c r="F176" i="5"/>
  <c r="G633" i="1"/>
  <c r="H633" i="1"/>
  <c r="E301" i="4"/>
  <c r="D297" i="1" s="1"/>
  <c r="E423" i="4"/>
  <c r="D295" i="1"/>
  <c r="H299" i="9"/>
  <c r="E299" i="9" s="1"/>
  <c r="D1011" i="1"/>
  <c r="H1011" i="1" s="1"/>
  <c r="D424" i="4"/>
  <c r="F422" i="4"/>
  <c r="D643" i="4"/>
  <c r="C417" i="1"/>
  <c r="H148" i="1"/>
  <c r="G148" i="1"/>
  <c r="F640" i="4"/>
  <c r="C634" i="1"/>
  <c r="G306" i="9"/>
  <c r="E306" i="9" s="1"/>
  <c r="B306" i="9" s="1"/>
  <c r="H355" i="1"/>
  <c r="G355" i="1"/>
  <c r="G303" i="1"/>
  <c r="H303" i="1"/>
  <c r="H8" i="3" l="1"/>
  <c r="M3" i="9" s="1"/>
  <c r="G1011" i="1"/>
  <c r="C419" i="1"/>
  <c r="E425" i="4"/>
  <c r="D420" i="1" s="1"/>
  <c r="E644" i="4"/>
  <c r="E645" i="4" s="1"/>
  <c r="D418" i="1"/>
  <c r="H20" i="9"/>
  <c r="H295" i="1"/>
  <c r="G295" i="1"/>
  <c r="H413" i="1"/>
  <c r="G413" i="1"/>
  <c r="H634" i="1"/>
  <c r="G634" i="1"/>
  <c r="H417" i="1"/>
  <c r="G417" i="1"/>
  <c r="B299" i="9"/>
  <c r="E424" i="4"/>
  <c r="D419" i="1" s="1"/>
  <c r="F643" i="4"/>
  <c r="C637" i="1"/>
  <c r="F301" i="4"/>
  <c r="C297" i="1"/>
  <c r="D637" i="1"/>
  <c r="G296" i="1"/>
  <c r="H296" i="1"/>
  <c r="D425" i="4"/>
  <c r="F423" i="4"/>
  <c r="D644" i="4"/>
  <c r="C418" i="1"/>
  <c r="G20" i="9"/>
  <c r="H412" i="1"/>
  <c r="G412" i="1"/>
  <c r="E20" i="9" l="1"/>
  <c r="B20" i="9" s="1"/>
  <c r="D646" i="4"/>
  <c r="F644" i="4"/>
  <c r="C638" i="1"/>
  <c r="G334" i="9"/>
  <c r="H334" i="9"/>
  <c r="D639" i="1"/>
  <c r="E646" i="4"/>
  <c r="E649" i="4" s="1"/>
  <c r="D638" i="1"/>
  <c r="H297" i="1"/>
  <c r="G297" i="1"/>
  <c r="D645" i="4"/>
  <c r="F425" i="4"/>
  <c r="C420" i="1"/>
  <c r="H419" i="1"/>
  <c r="G419" i="1"/>
  <c r="H418" i="1"/>
  <c r="G418" i="1"/>
  <c r="G637" i="1"/>
  <c r="H637" i="1"/>
  <c r="F424" i="4"/>
  <c r="H420" i="1" l="1"/>
  <c r="G420" i="1"/>
  <c r="D643" i="1"/>
  <c r="I19" i="3"/>
  <c r="G638" i="1"/>
  <c r="H638" i="1"/>
  <c r="D649" i="4"/>
  <c r="F645" i="4"/>
  <c r="C639" i="1"/>
  <c r="E650" i="4"/>
  <c r="D640" i="1"/>
  <c r="E334" i="9"/>
  <c r="D650" i="4"/>
  <c r="F646" i="4"/>
  <c r="C640" i="1"/>
  <c r="F650" i="4" l="1"/>
  <c r="H20" i="3"/>
  <c r="C644" i="1"/>
  <c r="G639" i="1"/>
  <c r="H639" i="1"/>
  <c r="H640" i="1"/>
  <c r="G640" i="1"/>
  <c r="F649" i="4"/>
  <c r="H19" i="3"/>
  <c r="C643" i="1"/>
  <c r="G297" i="9"/>
  <c r="E297" i="9" s="1"/>
  <c r="B297" i="9" s="1"/>
  <c r="D644" i="1"/>
  <c r="I20" i="3"/>
  <c r="B334" i="9"/>
  <c r="E298" i="9"/>
  <c r="I8" i="3" s="1"/>
  <c r="H644" i="1" l="1"/>
  <c r="G644" i="1"/>
  <c r="G643" i="1"/>
  <c r="H643" i="1"/>
  <c r="H7" i="3"/>
  <c r="J3" i="9" l="1"/>
  <c r="L293" i="9" l="1"/>
  <c r="F293" i="9" s="1"/>
  <c r="H295" i="9"/>
  <c r="G295" i="9"/>
  <c r="H18" i="9"/>
  <c r="G18" i="9"/>
  <c r="I12" i="9"/>
  <c r="I11" i="9"/>
  <c r="I6" i="9"/>
  <c r="J7" i="9"/>
  <c r="J17" i="9"/>
  <c r="H21" i="9"/>
  <c r="G16" i="9"/>
  <c r="I5" i="9"/>
  <c r="H15" i="9"/>
  <c r="M15" i="9"/>
  <c r="K7" i="9"/>
  <c r="H22" i="9"/>
  <c r="I17" i="9"/>
  <c r="G21" i="9"/>
  <c r="L15" i="9"/>
  <c r="I9" i="9"/>
  <c r="I13" i="9"/>
  <c r="J11" i="9"/>
  <c r="J10" i="9"/>
  <c r="K8" i="9"/>
  <c r="K5" i="9"/>
  <c r="J13" i="9"/>
  <c r="I8" i="9"/>
  <c r="H16" i="9"/>
  <c r="H17" i="9"/>
  <c r="G17" i="9"/>
  <c r="K11" i="9"/>
  <c r="K13" i="9"/>
  <c r="J5" i="9"/>
  <c r="K12" i="9"/>
  <c r="I7" i="9"/>
  <c r="J12" i="9"/>
  <c r="K10" i="9"/>
  <c r="K9" i="9"/>
  <c r="J9" i="9"/>
  <c r="J6" i="9"/>
  <c r="L16" i="9"/>
  <c r="G15" i="9"/>
  <c r="G22" i="9"/>
  <c r="M16" i="9"/>
  <c r="J8" i="9"/>
  <c r="K6" i="9"/>
  <c r="E21" i="9" l="1"/>
  <c r="B21" i="9" s="1"/>
  <c r="E7" i="9"/>
  <c r="B7" i="9" s="1"/>
  <c r="E22" i="9"/>
  <c r="B22" i="9" s="1"/>
  <c r="F16" i="9"/>
  <c r="E13" i="9"/>
  <c r="B13" i="9" s="1"/>
  <c r="E8" i="9"/>
  <c r="B8" i="9" s="1"/>
  <c r="E10" i="9"/>
  <c r="B10" i="9" s="1"/>
  <c r="F15" i="9"/>
  <c r="E16" i="9"/>
  <c r="E6" i="9"/>
  <c r="B6" i="9" s="1"/>
  <c r="E15" i="9"/>
  <c r="E17" i="9"/>
  <c r="B17" i="9" s="1"/>
  <c r="E11" i="9"/>
  <c r="B11" i="9" s="1"/>
  <c r="E295" i="9"/>
  <c r="E12" i="9"/>
  <c r="B12" i="9" s="1"/>
  <c r="E9" i="9"/>
  <c r="B9" i="9" s="1"/>
  <c r="E5" i="9"/>
  <c r="E18" i="9"/>
  <c r="B18" i="9" s="1"/>
  <c r="B293" i="9"/>
  <c r="F23" i="9"/>
  <c r="F14" i="9" l="1"/>
  <c r="F3" i="9" s="1"/>
  <c r="B16" i="9"/>
  <c r="E14" i="9"/>
  <c r="I13" i="3" s="1"/>
  <c r="B15" i="9"/>
  <c r="E4" i="9"/>
  <c r="B5" i="9"/>
  <c r="B295" i="9"/>
  <c r="E23" i="9"/>
  <c r="I7" i="3" s="1"/>
  <c r="E3" i="9" l="1"/>
</calcChain>
</file>

<file path=xl/sharedStrings.xml><?xml version="1.0" encoding="utf-8"?>
<sst xmlns="http://schemas.openxmlformats.org/spreadsheetml/2006/main" count="4733" uniqueCount="3656">
  <si>
    <t>Obveznik:</t>
  </si>
  <si>
    <t>19343 - SREDNJA ŠKOLA PETRINJA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</si>
  <si>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</si>
  <si>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</si>
  <si>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</si>
  <si>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</si>
  <si>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</si>
  <si>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</si>
  <si>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</si>
  <si>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</si>
  <si>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</si>
  <si>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</si>
  <si>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</si>
  <si>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</si>
  <si>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</si>
  <si>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</si>
  <si>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</si>
  <si>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</si>
  <si>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</si>
  <si>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</si>
  <si>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</si>
  <si>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</si>
  <si>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</si>
  <si>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</si>
  <si>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</si>
  <si>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</si>
  <si>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</si>
  <si>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</si>
  <si>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</si>
  <si>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</si>
  <si>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</si>
  <si>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</si>
  <si>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</si>
  <si>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</si>
  <si>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</si>
  <si>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</si>
  <si>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</si>
  <si>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</si>
  <si>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</si>
  <si>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</si>
  <si>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</si>
  <si>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</si>
  <si>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</si>
  <si>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</si>
  <si>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</si>
  <si>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</si>
  <si>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</si>
  <si>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</si>
  <si>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</si>
  <si>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</si>
  <si>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</si>
  <si>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</si>
  <si>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</si>
  <si>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</si>
  <si>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</si>
  <si>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</si>
  <si>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</si>
  <si>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</si>
  <si>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</si>
  <si>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</si>
  <si>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</si>
  <si>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</si>
  <si>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</si>
  <si>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</si>
  <si>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</si>
  <si>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</si>
  <si>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</si>
  <si>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</si>
  <si>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</si>
  <si>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</si>
  <si>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</si>
  <si>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</si>
  <si>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</si>
  <si>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</si>
  <si>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</si>
  <si>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</si>
  <si>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</si>
  <si>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</si>
  <si>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</si>
  <si>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</si>
  <si>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</si>
  <si>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</si>
  <si>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</si>
  <si>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</si>
  <si>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</si>
  <si>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</si>
  <si>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</si>
  <si>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</si>
  <si>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</si>
  <si>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</si>
  <si>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</si>
  <si>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</si>
  <si>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</si>
  <si>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</si>
  <si>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</si>
  <si>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</si>
  <si>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</si>
  <si>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</si>
  <si>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</si>
  <si>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</si>
  <si>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</si>
  <si>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</si>
  <si>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</si>
  <si>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</si>
  <si>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</si>
  <si>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</si>
  <si>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</si>
  <si>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</si>
  <si>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</si>
  <si>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</si>
  <si>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</si>
  <si>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</si>
  <si>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</si>
  <si>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</si>
  <si>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</si>
  <si>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</si>
  <si>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</si>
  <si>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</si>
  <si>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</si>
  <si>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</si>
  <si>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</si>
  <si>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</si>
  <si>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</si>
  <si>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</si>
  <si>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</si>
  <si>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</si>
  <si>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</si>
  <si>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</si>
  <si>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</si>
  <si>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</si>
  <si>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</si>
  <si>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</si>
  <si>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</si>
  <si>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</si>
  <si>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</si>
  <si>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</si>
  <si>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</si>
  <si>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</si>
  <si>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</si>
  <si>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</si>
  <si>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</si>
  <si>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</si>
  <si>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</si>
  <si>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</si>
  <si>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</si>
  <si>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</si>
  <si>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</si>
  <si>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</si>
  <si>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</si>
  <si>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</si>
  <si>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</si>
  <si>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</si>
  <si>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</si>
  <si>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</si>
  <si>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</si>
  <si>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</si>
  <si>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</si>
  <si>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</si>
  <si>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</si>
  <si>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</si>
  <si>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</si>
  <si>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</si>
  <si>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</si>
  <si>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</si>
  <si>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</si>
  <si>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</si>
  <si>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</si>
  <si>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</si>
  <si>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</si>
  <si>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</si>
  <si>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</si>
  <si>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</si>
  <si>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</si>
  <si>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</si>
  <si>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</si>
  <si>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</si>
  <si>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</si>
  <si>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</si>
  <si>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</si>
  <si>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</si>
  <si>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</si>
  <si>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</si>
  <si>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</si>
  <si>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</si>
  <si>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</si>
  <si>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</si>
  <si>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</si>
  <si>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</si>
  <si>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</si>
  <si>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</si>
  <si>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</si>
  <si>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</si>
  <si>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</si>
  <si>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</si>
  <si>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</si>
  <si>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</si>
  <si>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</si>
  <si>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</si>
  <si>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</si>
  <si>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</si>
  <si>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</si>
  <si>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</si>
  <si>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</si>
  <si>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</si>
  <si>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</si>
  <si>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</si>
  <si>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</si>
  <si>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</si>
  <si>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</si>
  <si>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</si>
  <si>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</si>
  <si>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</si>
  <si>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</si>
  <si>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</si>
  <si>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</si>
  <si>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</si>
  <si>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</si>
  <si>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</si>
  <si>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</si>
  <si>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</si>
  <si>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</si>
  <si>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</si>
  <si>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</si>
  <si>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</si>
  <si>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</si>
  <si>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</si>
  <si>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</si>
  <si>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</si>
  <si>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</si>
  <si>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</si>
  <si>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</si>
  <si>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</si>
  <si>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</si>
  <si>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</si>
  <si>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</si>
  <si>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</si>
  <si>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</si>
  <si>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</si>
  <si>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</si>
  <si>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</si>
  <si>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</si>
  <si>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</si>
  <si>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</si>
  <si>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</si>
  <si>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</si>
  <si>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</si>
  <si>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</si>
  <si>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</si>
  <si>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</si>
  <si>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</si>
  <si>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</si>
  <si>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</si>
  <si>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</si>
  <si>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</si>
  <si>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</si>
  <si>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</si>
  <si>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</si>
  <si>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</si>
  <si>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</si>
  <si>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</si>
  <si>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</si>
  <si>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</si>
  <si>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</si>
  <si>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</si>
  <si>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</si>
  <si>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</si>
  <si>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</si>
  <si>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</si>
  <si>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</si>
  <si>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</si>
  <si>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</si>
  <si>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</si>
  <si>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</si>
  <si>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</si>
  <si>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</si>
  <si>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</si>
  <si>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</si>
  <si>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</si>
  <si>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</si>
  <si>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</si>
  <si>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</si>
  <si>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</si>
  <si>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</si>
  <si>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</si>
  <si>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</si>
  <si>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</si>
  <si>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</si>
  <si>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</si>
  <si>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</si>
  <si>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</si>
  <si>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</si>
  <si>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</si>
  <si>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</si>
  <si>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</si>
  <si>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</si>
  <si>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</si>
  <si>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</si>
  <si>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</si>
  <si>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</si>
  <si>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</si>
  <si>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</si>
  <si>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</si>
  <si>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</si>
  <si>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</si>
  <si>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</si>
  <si>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</si>
  <si>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</si>
  <si>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</si>
  <si>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</si>
  <si>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</si>
  <si>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</si>
  <si>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</si>
  <si>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</si>
  <si>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</si>
  <si>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</si>
  <si>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</si>
  <si>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</si>
  <si>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</si>
  <si>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</si>
  <si>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</si>
  <si>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</si>
  <si>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</si>
  <si>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</si>
  <si>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</si>
  <si>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</si>
  <si>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</si>
  <si>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</si>
  <si>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</si>
  <si>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</si>
  <si>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</si>
  <si>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</si>
  <si>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</si>
  <si>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</si>
  <si>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</si>
  <si>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</si>
  <si>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</si>
  <si>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</si>
  <si>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</si>
  <si>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</si>
  <si>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</si>
  <si>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</si>
  <si>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</si>
  <si>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</si>
  <si>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</si>
  <si>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</si>
  <si>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</si>
  <si>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</si>
  <si>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</si>
  <si>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</si>
  <si>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</si>
  <si>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</si>
  <si>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</si>
  <si>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</si>
  <si>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</si>
  <si>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</si>
  <si>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</si>
  <si>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</si>
  <si>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</si>
  <si>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</si>
  <si>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</si>
  <si>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</si>
  <si>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</si>
  <si>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</si>
  <si>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</si>
  <si>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</si>
  <si>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</si>
  <si>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</si>
  <si>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</si>
  <si>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</si>
  <si>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</si>
  <si>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</si>
  <si>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</si>
  <si>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</si>
  <si>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</si>
  <si>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</si>
  <si>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</si>
  <si>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</si>
  <si>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</si>
  <si>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</si>
  <si>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</si>
  <si>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</si>
  <si>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</si>
  <si>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</si>
  <si>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</si>
  <si>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</si>
  <si>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</si>
  <si>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</si>
  <si>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</si>
  <si>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</si>
  <si>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</si>
  <si>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</si>
  <si>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</si>
  <si>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</si>
  <si>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</si>
  <si>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</si>
  <si>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</si>
  <si>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</si>
  <si>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</si>
  <si>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</si>
  <si>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</si>
  <si>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</si>
  <si>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</si>
  <si>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</si>
  <si>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</si>
  <si>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</si>
  <si>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</si>
  <si>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</si>
  <si>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</si>
  <si>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</si>
  <si>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</si>
  <si>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</si>
  <si>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</si>
  <si>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</si>
  <si>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</si>
  <si>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</si>
  <si>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</si>
  <si>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</si>
  <si>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</si>
  <si>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</si>
  <si>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</si>
  <si>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</si>
  <si>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</si>
  <si>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</si>
  <si>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</si>
  <si>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</si>
  <si>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</si>
  <si>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</si>
  <si>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</si>
  <si>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</si>
  <si>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</si>
  <si>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</si>
  <si>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</si>
  <si>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</si>
  <si>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</si>
  <si>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</si>
  <si>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</si>
  <si>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</si>
  <si>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</si>
  <si>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</si>
  <si>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</si>
  <si>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</si>
  <si>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</si>
  <si>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</si>
  <si>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</si>
  <si>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</si>
  <si>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</si>
  <si>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</si>
  <si>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</si>
  <si>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</si>
  <si>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</si>
  <si>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</si>
  <si>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</si>
  <si>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</si>
  <si>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</si>
  <si>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</si>
  <si>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</si>
  <si>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</si>
  <si>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</si>
  <si>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</si>
  <si>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</si>
  <si>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</si>
  <si>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</si>
  <si>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</si>
  <si>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</si>
  <si>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</si>
  <si>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</si>
  <si>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</si>
  <si>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</si>
  <si>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</si>
  <si>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</si>
  <si>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</si>
  <si>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</si>
  <si>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</si>
  <si>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</si>
  <si>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</si>
  <si>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</si>
  <si>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</si>
  <si>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</si>
  <si>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</si>
  <si>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</si>
  <si>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</si>
  <si>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</si>
  <si>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</si>
  <si>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</si>
  <si>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</si>
  <si>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</si>
  <si>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</si>
  <si>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</si>
  <si>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</si>
  <si>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</si>
  <si>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</si>
  <si>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</si>
  <si>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</si>
  <si>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</si>
  <si>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</si>
  <si>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</si>
  <si>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</si>
  <si>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</si>
  <si>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</si>
  <si>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</si>
  <si>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</si>
  <si>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</si>
  <si>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</si>
  <si>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</si>
  <si>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</si>
  <si>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</si>
  <si>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</si>
  <si>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</si>
  <si>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</si>
  <si>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</si>
  <si>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</si>
  <si>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</si>
  <si>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</si>
  <si>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</si>
  <si>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</si>
  <si>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</si>
  <si>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</si>
  <si>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</si>
  <si>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</si>
  <si>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</si>
  <si>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</si>
  <si>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</si>
  <si>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</si>
  <si>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</si>
  <si>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</si>
  <si>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</si>
  <si>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</si>
  <si>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</si>
  <si>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</si>
  <si>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</si>
  <si>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</si>
  <si>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</si>
  <si>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</si>
  <si>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</si>
  <si>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</si>
  <si>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</si>
  <si>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</si>
  <si>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</si>
  <si>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</si>
  <si>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</si>
  <si>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</si>
  <si>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</si>
  <si>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</si>
  <si>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</si>
  <si>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</si>
  <si>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</si>
  <si>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</si>
  <si>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</si>
  <si>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</si>
  <si>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</si>
  <si>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</si>
  <si>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</si>
  <si>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</si>
  <si>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</si>
  <si>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</si>
  <si>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</si>
  <si>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</si>
  <si>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</si>
  <si>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</si>
  <si>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</si>
  <si>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</si>
  <si>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</si>
  <si>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</si>
  <si>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</si>
  <si>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</si>
  <si>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</si>
  <si>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</si>
  <si>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</si>
  <si>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</si>
  <si>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</si>
  <si>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</si>
  <si>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</si>
  <si>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</si>
  <si>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</si>
  <si>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</si>
  <si>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</si>
  <si>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</si>
  <si>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</si>
  <si>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</si>
  <si>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</si>
  <si>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</si>
  <si>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</si>
  <si>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</si>
  <si>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</si>
  <si>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</si>
  <si>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</si>
  <si>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</si>
  <si>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</si>
  <si>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</si>
  <si>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</si>
  <si>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</si>
  <si>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</si>
  <si>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</si>
  <si>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</si>
  <si>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</si>
  <si>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</si>
  <si>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</si>
  <si>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</si>
  <si>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</si>
  <si>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</si>
  <si>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</si>
  <si>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</si>
  <si>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</si>
  <si>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</si>
  <si>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</si>
  <si>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</si>
  <si>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</si>
  <si>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</si>
  <si>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</si>
  <si>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</si>
  <si>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</si>
  <si>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</si>
  <si>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</si>
  <si>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</si>
  <si>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</si>
  <si>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</si>
  <si>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</si>
  <si>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</si>
  <si>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</si>
  <si>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</si>
  <si>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</si>
  <si>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</si>
  <si>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</si>
  <si>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</si>
  <si>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</si>
  <si>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</si>
  <si>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</si>
  <si>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</si>
  <si>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</si>
  <si>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</si>
  <si>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</si>
  <si>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</si>
  <si>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</si>
  <si>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</si>
  <si>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</si>
  <si>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</si>
  <si>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</si>
  <si>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</si>
  <si>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</si>
  <si>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</si>
  <si>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</si>
  <si>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</si>
  <si>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</si>
  <si>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</si>
  <si>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</si>
  <si>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</si>
  <si>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</si>
  <si>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</si>
  <si>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</si>
  <si>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</si>
  <si>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</si>
  <si>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</si>
  <si>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</si>
  <si>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</si>
  <si>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</si>
  <si>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</si>
  <si>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</si>
  <si>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</si>
  <si>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</si>
  <si>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</si>
  <si>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</si>
  <si>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</si>
  <si>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</si>
  <si>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</si>
  <si>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</si>
  <si>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</si>
  <si>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</si>
  <si>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</si>
  <si>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</si>
  <si>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</si>
  <si>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</si>
  <si>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</si>
  <si>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</si>
  <si>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</si>
  <si>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</si>
  <si>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</si>
  <si>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</si>
  <si>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</si>
  <si>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</si>
  <si>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</si>
  <si>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</si>
  <si>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</si>
  <si>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</si>
  <si>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</si>
  <si>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</si>
  <si>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</si>
  <si>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</si>
  <si>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</si>
  <si>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</si>
  <si>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</si>
  <si>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</si>
  <si>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</si>
  <si>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</si>
  <si>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</si>
  <si>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</si>
  <si>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</si>
  <si>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</si>
  <si>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</si>
  <si>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</si>
  <si>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</si>
  <si>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</si>
  <si>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</si>
  <si>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</si>
  <si>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</si>
  <si>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</si>
  <si>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</si>
  <si>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</si>
  <si>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</si>
  <si>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</si>
  <si>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</si>
  <si>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</si>
  <si>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</si>
  <si>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</si>
  <si>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</si>
  <si>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</si>
  <si>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</si>
  <si>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</si>
  <si>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</si>
  <si>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</si>
  <si>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</si>
  <si>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</si>
  <si>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</si>
  <si>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</si>
  <si>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</si>
  <si>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</si>
  <si>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</si>
  <si>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</si>
  <si>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</si>
  <si>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</si>
  <si>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</si>
  <si>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</si>
  <si>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</si>
  <si>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</si>
  <si>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</si>
  <si>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</si>
  <si>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</si>
  <si>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</si>
  <si>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</si>
  <si>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</si>
  <si>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</si>
  <si>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</si>
  <si>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</si>
  <si>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</si>
  <si>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</si>
  <si>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</si>
  <si>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</si>
  <si>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</si>
  <si>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</si>
  <si>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</si>
  <si>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</si>
  <si>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</si>
  <si>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</si>
  <si>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</si>
  <si>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</si>
  <si>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</si>
  <si>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</si>
  <si>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</si>
  <si>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</si>
  <si>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</si>
  <si>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</si>
  <si>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</si>
  <si>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</si>
  <si>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</si>
  <si>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</si>
  <si>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</si>
  <si>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</si>
  <si>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</si>
  <si>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</si>
  <si>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</si>
  <si>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</si>
  <si>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</si>
  <si>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</si>
  <si>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</si>
  <si>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</si>
  <si>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</si>
  <si>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</si>
  <si>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</si>
  <si>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</si>
  <si>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</si>
  <si>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</si>
  <si>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</si>
  <si>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</si>
  <si>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</si>
  <si>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</si>
  <si>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</si>
  <si>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</si>
  <si>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</si>
  <si>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</si>
  <si>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</si>
  <si>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</si>
  <si>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</si>
  <si>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</si>
  <si>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</si>
  <si>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</si>
  <si>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</si>
  <si>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</si>
  <si>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</si>
  <si>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</si>
  <si>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</si>
  <si>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</si>
  <si>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</si>
  <si>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</si>
  <si>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</si>
  <si>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</si>
  <si>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</si>
  <si>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</si>
  <si>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</si>
  <si>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</si>
  <si>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</si>
  <si>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</si>
  <si>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</si>
  <si>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</si>
  <si>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</si>
  <si>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</si>
  <si>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</si>
  <si>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</si>
  <si>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</si>
  <si>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</si>
  <si>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</si>
  <si>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</si>
  <si>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</si>
  <si>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</si>
  <si>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</si>
  <si>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</si>
  <si>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</si>
  <si>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</si>
  <si>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</si>
  <si>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</si>
  <si>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</si>
  <si>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</si>
  <si>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</si>
  <si>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</si>
  <si>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</si>
  <si>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</si>
  <si>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</si>
  <si>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</si>
  <si>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</si>
  <si>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</si>
  <si>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</si>
  <si>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</si>
  <si>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</si>
  <si>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</si>
  <si>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</si>
  <si>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</si>
  <si>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</si>
  <si>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</si>
  <si>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</si>
  <si>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</si>
  <si>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</si>
  <si>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</si>
  <si>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</si>
  <si>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</si>
  <si>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</si>
  <si>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</si>
  <si>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</si>
  <si>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</si>
  <si>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</si>
  <si>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</si>
  <si>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</si>
  <si>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</si>
  <si>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</si>
  <si>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</si>
  <si>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</si>
  <si>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</si>
  <si>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</si>
  <si>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</si>
  <si>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</si>
  <si>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</si>
  <si>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</si>
  <si>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</si>
  <si>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</si>
  <si>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</si>
  <si>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</si>
  <si>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</si>
  <si>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</si>
  <si>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</si>
  <si>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</si>
  <si>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</si>
  <si>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</si>
  <si>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</si>
  <si>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</si>
  <si>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</si>
  <si>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</si>
  <si>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</si>
  <si>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</si>
  <si>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</si>
  <si>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</si>
  <si>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</si>
  <si>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</si>
  <si>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</si>
  <si>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</si>
  <si>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</si>
  <si>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</si>
  <si>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</si>
  <si>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</si>
  <si>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</si>
  <si>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</si>
  <si>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</si>
  <si>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</si>
  <si>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</si>
  <si>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</si>
  <si>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</si>
  <si>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</si>
  <si>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</si>
  <si>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</si>
  <si>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</si>
  <si>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</si>
  <si>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</si>
  <si>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</si>
  <si>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</si>
  <si>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</si>
  <si>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</si>
  <si>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</si>
  <si>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</si>
  <si>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</si>
  <si>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</si>
  <si>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</si>
  <si>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</si>
  <si>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</si>
  <si>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</si>
  <si>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</si>
  <si>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</si>
  <si>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</si>
  <si>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</si>
  <si>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</si>
  <si>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</si>
  <si>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</si>
  <si>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</si>
  <si>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</si>
  <si>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</si>
  <si>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</si>
  <si>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</si>
  <si>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</si>
  <si>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</si>
  <si>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</si>
  <si>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</si>
  <si>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</si>
  <si>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</si>
  <si>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</si>
  <si>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</si>
  <si>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</si>
  <si>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</si>
  <si>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</si>
  <si>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</si>
  <si>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</si>
  <si>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</si>
  <si>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</si>
  <si>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</si>
  <si>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</si>
  <si>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</si>
  <si>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</si>
  <si>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</si>
  <si>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</si>
  <si>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</si>
  <si>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</si>
  <si>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</si>
  <si>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</si>
  <si>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</si>
  <si>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</si>
  <si>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</si>
  <si>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</si>
  <si>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</si>
  <si>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</si>
  <si>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</si>
  <si>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</si>
  <si>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</si>
  <si>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</si>
  <si>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</si>
  <si>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</si>
  <si>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</si>
  <si>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</si>
  <si>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</si>
  <si>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</si>
  <si>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</si>
  <si>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</si>
  <si>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</si>
  <si>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</si>
  <si>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</si>
  <si>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</si>
  <si>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</si>
  <si>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</si>
  <si>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</si>
  <si>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</si>
  <si>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</si>
  <si>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</si>
  <si>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</si>
  <si>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</si>
  <si>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</si>
  <si>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</si>
  <si>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</si>
  <si>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</si>
  <si>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</si>
  <si>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</si>
  <si>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</si>
  <si>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</si>
  <si>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</si>
  <si>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</si>
  <si>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</si>
  <si>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</si>
  <si>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</si>
  <si>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</si>
  <si>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</si>
  <si>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</si>
  <si>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</si>
  <si>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</si>
  <si>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</si>
  <si>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</si>
  <si>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</si>
  <si>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</si>
  <si>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</si>
  <si>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</si>
  <si>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</si>
  <si>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</si>
  <si>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</si>
  <si>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</si>
  <si>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</si>
  <si>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</si>
  <si>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</si>
  <si>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</si>
  <si>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</si>
  <si>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</si>
  <si>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</si>
  <si>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</si>
  <si>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</si>
  <si>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</si>
  <si>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</si>
  <si>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</si>
  <si>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</si>
  <si>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</si>
  <si>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</si>
  <si>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</si>
  <si>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</si>
  <si>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</si>
  <si>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</si>
  <si>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</si>
  <si>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</si>
  <si>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</si>
  <si>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</si>
  <si>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</si>
  <si>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</si>
  <si>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</si>
  <si>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</si>
  <si>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</si>
  <si>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</si>
  <si>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</si>
  <si>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</si>
  <si>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</si>
  <si>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</si>
  <si>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</si>
  <si>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</si>
  <si>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</si>
  <si>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</si>
  <si>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</si>
  <si>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</si>
  <si>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</si>
  <si>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</si>
  <si>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</si>
  <si>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</si>
  <si>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</si>
  <si>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</si>
  <si>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</si>
  <si>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</si>
  <si>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</si>
  <si>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</si>
  <si>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</si>
  <si>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</si>
  <si>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</si>
  <si>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</si>
  <si>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</si>
  <si>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</si>
  <si>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</si>
  <si>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</si>
  <si>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</si>
  <si>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</si>
  <si>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</si>
  <si>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</si>
  <si>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</si>
  <si>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</si>
  <si>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</si>
  <si>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</si>
  <si>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</si>
  <si>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</si>
  <si>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</si>
  <si>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</si>
  <si>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</si>
  <si>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</si>
  <si>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</si>
  <si>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</si>
  <si>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</si>
  <si>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</si>
  <si>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</si>
  <si>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</si>
  <si>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</si>
  <si>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</si>
  <si>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</si>
  <si>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</si>
  <si>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</si>
  <si>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</si>
  <si>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</si>
  <si>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</si>
  <si>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</si>
  <si>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</si>
  <si>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</si>
  <si>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</si>
  <si>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</si>
  <si>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</si>
  <si>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</si>
  <si>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</si>
  <si>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</si>
  <si>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</si>
  <si>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</si>
  <si>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</si>
  <si>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</si>
  <si>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</si>
  <si>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</si>
  <si>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</si>
  <si>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</si>
  <si>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</si>
  <si>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</si>
  <si>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</si>
  <si>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</si>
  <si>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</si>
  <si>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</si>
  <si>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</si>
  <si>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</si>
  <si>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</si>
  <si>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</si>
  <si>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</si>
  <si>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</si>
  <si>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</si>
  <si>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</si>
  <si>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</si>
  <si>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</si>
  <si>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</si>
  <si>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</si>
  <si>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</si>
  <si>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</si>
  <si>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</si>
  <si>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</si>
  <si>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</si>
  <si>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</si>
  <si>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</si>
  <si>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</si>
  <si>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</si>
  <si>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</si>
  <si>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</si>
  <si>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</si>
  <si>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</si>
  <si>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</si>
  <si>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</si>
  <si>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</si>
  <si>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</si>
  <si>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</si>
  <si>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</si>
  <si>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</si>
  <si>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</si>
  <si>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</si>
  <si>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</si>
  <si>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</si>
  <si>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</si>
  <si>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</si>
  <si>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</si>
  <si>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</si>
  <si>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</si>
  <si>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</si>
  <si>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</si>
  <si>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</si>
  <si>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</si>
  <si>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</si>
  <si>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</si>
  <si>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</si>
  <si>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</si>
  <si>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</si>
  <si>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</si>
  <si>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</si>
  <si>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</si>
  <si>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</si>
  <si>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</si>
  <si>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</si>
  <si>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</si>
  <si>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</si>
  <si>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</si>
  <si>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</si>
  <si>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</si>
  <si>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</si>
  <si>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</si>
  <si>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</si>
  <si>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</si>
  <si>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</si>
  <si>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</si>
  <si>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</si>
  <si>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</si>
  <si>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</si>
  <si>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</si>
  <si>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</si>
  <si>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</si>
  <si>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</si>
  <si>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</si>
  <si>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</si>
  <si>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</si>
  <si>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</si>
  <si>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</si>
  <si>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</si>
  <si>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</si>
  <si>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</si>
  <si>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</si>
  <si>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</si>
  <si>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</si>
  <si>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</si>
  <si>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</si>
  <si>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</si>
  <si>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</si>
  <si>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</si>
  <si>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</si>
  <si>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</si>
  <si>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</si>
  <si>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</si>
  <si>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</si>
  <si>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</si>
  <si>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</si>
  <si>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</si>
  <si>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</si>
  <si>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</si>
  <si>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</si>
  <si>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</si>
  <si>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</si>
  <si>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</si>
  <si>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</si>
  <si>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</si>
  <si>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</si>
  <si>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</si>
  <si>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</si>
  <si>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</si>
  <si>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</si>
  <si>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</si>
  <si>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</si>
  <si>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</si>
  <si>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</si>
  <si>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</si>
  <si>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</si>
  <si>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</si>
  <si>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</si>
  <si>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</si>
  <si>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</si>
  <si>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</si>
  <si>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</si>
  <si>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</si>
  <si>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</si>
  <si>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</si>
  <si>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</si>
  <si>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</si>
  <si>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</si>
  <si>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</si>
  <si>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</si>
  <si>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</si>
  <si>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</si>
  <si>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</si>
  <si>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</si>
  <si>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</si>
  <si>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</si>
  <si>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</si>
  <si>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</si>
  <si>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</si>
  <si>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</si>
  <si>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</si>
  <si>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</si>
  <si>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</si>
  <si>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</si>
  <si>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</si>
  <si>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</si>
  <si>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</si>
  <si>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</si>
  <si>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</si>
  <si>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</si>
  <si>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</si>
  <si>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</si>
  <si>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</si>
  <si>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</si>
  <si>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</si>
  <si>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</si>
  <si>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</si>
  <si>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</si>
  <si>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</si>
  <si>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</si>
  <si>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</si>
  <si>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</si>
  <si>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</si>
  <si>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</si>
  <si>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</si>
  <si>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</si>
  <si>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</si>
  <si>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</si>
  <si>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</si>
  <si>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</si>
  <si>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</si>
  <si>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</si>
  <si>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</si>
  <si>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</si>
  <si>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</si>
  <si>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</si>
  <si>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</si>
  <si>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</si>
  <si>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</si>
  <si>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</si>
  <si>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</si>
  <si>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</si>
  <si>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</si>
  <si>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</si>
  <si>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</si>
  <si>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</si>
  <si>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</si>
  <si>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</si>
  <si>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</si>
  <si>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</si>
  <si>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</si>
  <si>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</si>
  <si>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</si>
  <si>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</si>
  <si>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</si>
  <si>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</si>
  <si>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</si>
  <si>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</si>
  <si>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</si>
  <si>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</si>
  <si>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</si>
  <si>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</si>
  <si>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</si>
  <si>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</si>
  <si>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</si>
  <si>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</si>
  <si>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</si>
  <si>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</si>
  <si>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</si>
  <si>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</si>
  <si>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</si>
  <si>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</si>
  <si>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</si>
  <si>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</si>
  <si>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</si>
  <si>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</si>
  <si>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</si>
  <si>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</si>
  <si>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</si>
  <si>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</si>
  <si>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</si>
  <si>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</si>
  <si>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</si>
  <si>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</si>
  <si>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</si>
  <si>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</si>
  <si>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</si>
  <si>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</si>
  <si>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</si>
  <si>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</si>
  <si>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</si>
  <si>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</si>
  <si>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</si>
  <si>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</si>
  <si>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</si>
  <si>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</si>
  <si>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</si>
  <si>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</si>
  <si>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</si>
  <si>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</si>
  <si>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</si>
  <si>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</si>
  <si>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</si>
  <si>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</si>
  <si>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</si>
  <si>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</si>
  <si>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</si>
  <si>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</si>
  <si>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</si>
  <si>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</si>
  <si>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</si>
  <si>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</si>
  <si>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</si>
  <si>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</si>
  <si>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</si>
  <si>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</si>
  <si>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</si>
  <si>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</si>
  <si>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</si>
  <si>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</si>
  <si>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</si>
  <si>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</si>
  <si>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</si>
  <si>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</si>
  <si>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</si>
  <si>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</si>
  <si>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</si>
  <si>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</si>
  <si>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</si>
  <si>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</si>
  <si>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</si>
  <si>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</si>
  <si>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</si>
  <si>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</si>
  <si>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</si>
  <si>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</si>
  <si>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</si>
  <si>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</si>
  <si>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</si>
  <si>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</si>
  <si>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</si>
  <si>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</si>
  <si>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</si>
  <si>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</si>
  <si>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</si>
  <si>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</si>
  <si>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</si>
  <si>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</si>
  <si>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</si>
  <si>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</si>
  <si>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</si>
  <si>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</si>
  <si>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</si>
  <si>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</si>
  <si>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</si>
  <si>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</si>
  <si>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</si>
  <si>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</si>
  <si>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</si>
  <si>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</si>
  <si>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</si>
  <si>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</si>
  <si>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</si>
  <si>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</si>
  <si>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</si>
  <si>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</si>
  <si>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</si>
  <si>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</si>
  <si>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</si>
  <si>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</si>
  <si>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</si>
  <si>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</si>
  <si>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</si>
  <si>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</si>
  <si>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</si>
  <si>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</si>
  <si>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</si>
  <si>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</si>
  <si>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</si>
  <si>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</si>
  <si>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</si>
  <si>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</si>
  <si>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</si>
  <si>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</si>
  <si>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</si>
  <si>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</si>
  <si>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</si>
  <si>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</si>
  <si>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</si>
  <si>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</si>
  <si>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</si>
  <si>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</si>
  <si>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</si>
  <si>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</si>
  <si>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</si>
  <si>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</si>
  <si>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</si>
  <si>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</si>
  <si>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</si>
  <si>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</si>
  <si>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</si>
  <si>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</si>
  <si>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</si>
  <si>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</si>
  <si>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</si>
  <si>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</si>
  <si>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</si>
  <si>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</si>
  <si>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</si>
  <si>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</si>
  <si>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</si>
  <si>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</si>
  <si>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</si>
  <si>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</si>
  <si>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</si>
  <si>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</si>
  <si>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</si>
  <si>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</si>
  <si>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</si>
  <si>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</si>
  <si>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</si>
  <si>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</si>
  <si>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</si>
  <si>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</si>
  <si>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</si>
  <si>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</si>
  <si>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</si>
  <si>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</si>
  <si>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</si>
  <si>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</si>
  <si>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</si>
  <si>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</si>
  <si>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</si>
  <si>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</si>
  <si>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</si>
  <si>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</si>
  <si>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</si>
  <si>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</si>
  <si>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</si>
  <si>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</si>
  <si>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</si>
  <si>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</si>
  <si>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</si>
  <si>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</si>
  <si>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</si>
  <si>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</si>
  <si>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</si>
  <si>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</si>
  <si>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</si>
  <si>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</si>
  <si>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</si>
  <si>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</si>
  <si>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</si>
  <si>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</si>
  <si>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</si>
  <si>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</si>
  <si>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</si>
  <si>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</si>
  <si>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</si>
  <si>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</si>
  <si>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</si>
  <si>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</si>
  <si>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</si>
  <si>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</si>
  <si>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</si>
  <si>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</si>
  <si>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</si>
  <si>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</si>
  <si>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</si>
  <si>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</si>
  <si>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</si>
  <si>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</si>
  <si>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</si>
  <si>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</si>
  <si>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</si>
  <si>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</si>
  <si>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</si>
  <si>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</si>
  <si>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</si>
  <si>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</si>
  <si>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</si>
  <si>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</si>
  <si>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</si>
  <si>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</si>
  <si>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</si>
  <si>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</si>
  <si>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</si>
  <si>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</si>
  <si>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</si>
  <si>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</si>
  <si>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</si>
  <si>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</si>
  <si>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</si>
  <si>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</si>
  <si>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</si>
  <si>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</si>
  <si>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</si>
  <si>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</si>
  <si>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</si>
  <si>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</si>
  <si>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</si>
  <si>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</si>
  <si>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</si>
  <si>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</si>
  <si>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</si>
  <si>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</si>
  <si>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</si>
  <si>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</si>
  <si>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</si>
  <si>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</si>
  <si>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</si>
  <si>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</si>
  <si>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</si>
  <si>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</si>
  <si>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</si>
  <si>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</si>
  <si>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</si>
  <si>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</si>
  <si>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</si>
  <si>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</si>
  <si>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</si>
  <si>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</si>
  <si>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</si>
  <si>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</si>
  <si>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</si>
  <si>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</si>
  <si>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</si>
  <si>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</si>
  <si>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</si>
  <si>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</si>
  <si>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</si>
  <si>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</si>
  <si>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</si>
  <si>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</si>
  <si>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</si>
  <si>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</si>
  <si>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</si>
  <si>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</si>
  <si>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</si>
  <si>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</si>
  <si>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</si>
  <si>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</si>
  <si>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</si>
  <si>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</si>
  <si>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</si>
  <si>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</si>
  <si>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</si>
  <si>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</si>
  <si>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</si>
  <si>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</si>
  <si>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</si>
  <si>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</si>
  <si>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</si>
  <si>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</si>
  <si>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</si>
  <si>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</si>
  <si>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</si>
  <si>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</si>
  <si>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</si>
  <si>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</si>
  <si>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</si>
  <si>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</si>
  <si>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</si>
  <si>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</si>
  <si>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</si>
  <si>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</si>
  <si>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</si>
  <si>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</si>
  <si>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</si>
  <si>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</si>
  <si>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</si>
  <si>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</si>
  <si>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</si>
  <si>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</si>
  <si>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</si>
  <si>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</si>
  <si>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</si>
  <si>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</si>
  <si>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</si>
  <si>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</si>
  <si>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</si>
  <si>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</si>
  <si>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</si>
  <si>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</si>
  <si>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</si>
  <si>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</si>
  <si>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</si>
  <si>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</si>
  <si>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</si>
  <si>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</si>
  <si>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</si>
  <si>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</si>
  <si>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</si>
  <si>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</si>
  <si>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</si>
  <si>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</si>
  <si>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</si>
  <si>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</si>
  <si>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</si>
  <si>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</si>
  <si>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</si>
  <si>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</si>
  <si>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</si>
  <si>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</si>
  <si>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</si>
  <si>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</si>
  <si>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</si>
  <si>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</si>
  <si>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</si>
  <si>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</si>
  <si>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</si>
  <si>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</si>
  <si>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</si>
  <si>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</si>
  <si>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</si>
  <si>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</si>
  <si>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</si>
  <si>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</si>
  <si>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</si>
  <si>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</si>
  <si>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</si>
  <si>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</si>
  <si>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</si>
  <si>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</si>
  <si>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</si>
  <si>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</si>
  <si>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</si>
  <si>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</si>
  <si>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</si>
  <si>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</si>
  <si>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</si>
  <si>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</si>
  <si>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</si>
  <si>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</si>
  <si>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</si>
  <si>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</si>
  <si>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</si>
  <si>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</si>
  <si>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</si>
  <si>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</si>
  <si>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</si>
  <si>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</si>
  <si>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</si>
  <si>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</si>
  <si>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</si>
  <si>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</si>
  <si>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</si>
  <si>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</si>
  <si>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</si>
  <si>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</si>
  <si>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</si>
  <si>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</si>
  <si>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</si>
  <si>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</si>
  <si>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</si>
  <si>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</si>
  <si>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</si>
  <si>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</si>
  <si>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</si>
  <si>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</si>
  <si>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</si>
  <si>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</si>
  <si>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</si>
  <si>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</si>
  <si>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</si>
  <si>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</si>
  <si>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</si>
  <si>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</si>
  <si>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</si>
  <si>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</si>
  <si>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</si>
  <si>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</si>
  <si>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</si>
  <si>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</si>
  <si>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</si>
  <si>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</si>
  <si>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</si>
  <si>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</si>
  <si>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</si>
  <si>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</si>
  <si>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</si>
  <si>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</si>
  <si>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</si>
  <si>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</si>
  <si>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</si>
  <si>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</si>
  <si>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</si>
  <si>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</si>
  <si>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</si>
  <si>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</si>
  <si>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</si>
  <si>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</si>
  <si>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</si>
  <si>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</si>
  <si>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</si>
  <si>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</si>
  <si>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</si>
  <si>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</si>
  <si>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</si>
  <si>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</si>
  <si>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</si>
  <si>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</si>
  <si>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</si>
  <si>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</si>
  <si>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</si>
  <si>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</si>
  <si>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</si>
  <si>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</si>
  <si>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</si>
  <si>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</si>
  <si>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</si>
  <si>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</si>
  <si>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</si>
  <si>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</si>
  <si>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</si>
  <si>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</si>
  <si>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</si>
  <si>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</si>
  <si>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</si>
  <si>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</si>
  <si>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</si>
  <si>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</si>
  <si>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</si>
  <si>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</si>
  <si>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</si>
  <si>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</si>
  <si>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</si>
  <si>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</si>
  <si>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</si>
  <si>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</si>
  <si>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</si>
  <si>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</si>
  <si>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</si>
  <si>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</si>
  <si>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</si>
  <si>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</si>
  <si>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</si>
  <si>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</si>
  <si>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</si>
  <si>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</si>
  <si>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</si>
  <si>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</si>
  <si>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</si>
  <si>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</si>
  <si>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</si>
  <si>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</si>
  <si>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</si>
  <si>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</si>
  <si>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</si>
  <si>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</si>
  <si>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</si>
  <si>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</si>
  <si>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</si>
  <si>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</si>
  <si>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</si>
  <si>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</si>
  <si>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</si>
  <si>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</si>
  <si>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</si>
  <si>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</si>
  <si>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</si>
  <si>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</si>
  <si>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</si>
  <si>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</si>
  <si>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</si>
  <si>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</si>
  <si>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</si>
  <si>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</si>
  <si>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</si>
  <si>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</si>
  <si>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</si>
  <si>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</si>
  <si>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</si>
  <si>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</si>
  <si>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</si>
  <si>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</si>
  <si>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</si>
  <si>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</si>
  <si>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</si>
  <si>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</si>
  <si>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</si>
  <si>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</si>
  <si>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</si>
  <si>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</si>
  <si>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</si>
  <si>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</si>
  <si>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</si>
  <si>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</si>
  <si>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</si>
  <si>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</si>
  <si>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</si>
  <si>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</si>
  <si>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</si>
  <si>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</si>
  <si>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</si>
  <si>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</si>
  <si>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</si>
  <si>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</si>
  <si>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</si>
  <si>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</si>
  <si>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</si>
  <si>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</si>
  <si>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</si>
  <si>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</si>
  <si>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</si>
  <si>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</si>
  <si>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</si>
  <si>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</si>
  <si>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</si>
  <si>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</si>
  <si>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</si>
  <si>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</si>
  <si>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</si>
  <si>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</si>
  <si>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</si>
  <si>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</si>
  <si>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</si>
  <si>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</si>
  <si>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</si>
  <si>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</si>
  <si>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</si>
  <si>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</si>
  <si>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</si>
  <si>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</si>
  <si>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</si>
  <si>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</si>
  <si>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</si>
  <si>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</si>
  <si>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</si>
  <si>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</si>
  <si>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</si>
  <si>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</si>
  <si>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</si>
  <si>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</si>
  <si>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</si>
  <si>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</si>
  <si>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</si>
  <si>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</si>
  <si>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</si>
  <si>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</si>
  <si>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</si>
  <si>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</si>
  <si>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</si>
  <si>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</si>
  <si>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</si>
  <si>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</si>
  <si>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</si>
  <si>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</si>
  <si>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</si>
  <si>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</si>
  <si>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</si>
  <si>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</si>
  <si>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</si>
  <si>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</si>
  <si>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</si>
  <si>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</si>
  <si>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</si>
  <si>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</si>
  <si>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</si>
  <si>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</si>
  <si>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</si>
  <si>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</si>
  <si>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</si>
  <si>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</si>
  <si>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</si>
  <si>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</si>
  <si>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</si>
  <si>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</si>
  <si>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</si>
  <si>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</si>
  <si>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</si>
  <si>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</si>
  <si>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</si>
  <si>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</si>
  <si>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</si>
  <si>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</si>
  <si>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</si>
  <si>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</si>
  <si>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</si>
  <si>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</si>
  <si>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</si>
  <si>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</si>
  <si>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</si>
  <si>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</si>
  <si>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</si>
  <si>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</si>
  <si>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</si>
  <si>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</si>
  <si>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</si>
  <si>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</si>
  <si>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</si>
  <si>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</si>
  <si>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</si>
  <si>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</si>
  <si>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</si>
  <si>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</si>
  <si>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</si>
  <si>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</si>
  <si>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</si>
  <si>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</si>
  <si>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</si>
  <si>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</si>
  <si>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</si>
  <si>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</si>
  <si>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</si>
  <si>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</si>
  <si>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</si>
  <si>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</si>
  <si>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</si>
  <si>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</si>
  <si>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</si>
  <si>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</si>
  <si>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</si>
  <si>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</si>
  <si>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PETRINJA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</si>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</sst>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lignment horizontal="center" vertical="center"/>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1977452.5300000003</v>
      </c>
      <c r="D2" s="7">
        <f>'PR-RAS'!E6</f>
        <v>2038852.4600000002</v>
      </c>
      <c r="E2" s="7">
        <v>0</v>
      </c>
      <c r="F2" s="7">
        <v>0</v>
      </c>
      <c r="G2" s="8">
        <f t="shared" ref="G2:G274" si="0">(B2/1000)*(C2*1+D2*2)</f>
        <v>6055.1574500000015</v>
      </c>
      <c r="H2" s="8">
        <f t="shared" ref="H2:H274" si="1">ABS(C2-ROUND(C2,0))+ABS(D2-ROUND(D2,0))</f>
        <v>0.92999999993480742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1787335.2500000002</v>
      </c>
      <c r="D45" s="2">
        <f>'PR-RAS'!E49</f>
        <v>1842242.36</v>
      </c>
      <c r="E45" s="2">
        <v>0</v>
      </c>
      <c r="F45" s="2">
        <v>0</v>
      </c>
      <c r="G45" s="3">
        <f t="shared" si="0"/>
        <v>240760.07868000001</v>
      </c>
      <c r="H45" s="3">
        <f t="shared" si="1"/>
        <v>0.61000000033527613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4489.6499999999996</v>
      </c>
      <c r="D54" s="2">
        <f>'PR-RAS'!E58</f>
        <v>0</v>
      </c>
      <c r="E54" s="2">
        <v>0</v>
      </c>
      <c r="F54" s="2">
        <v>0</v>
      </c>
      <c r="G54" s="3">
        <f t="shared" si="0"/>
        <v>237.95144999999997</v>
      </c>
      <c r="H54" s="3">
        <f t="shared" si="1"/>
        <v>0.3500000000003638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4489.6499999999996</v>
      </c>
      <c r="D55" s="2">
        <f>'PR-RAS'!E59</f>
        <v>0</v>
      </c>
      <c r="E55" s="2">
        <v>0</v>
      </c>
      <c r="F55" s="2">
        <v>0</v>
      </c>
      <c r="G55" s="3">
        <f t="shared" si="0"/>
        <v>242.44109999999998</v>
      </c>
      <c r="H55" s="3">
        <f t="shared" si="1"/>
        <v>0.3500000000003638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21201.4</v>
      </c>
      <c r="D57" s="2">
        <f>'PR-RAS'!E61</f>
        <v>0</v>
      </c>
      <c r="E57" s="2">
        <v>0</v>
      </c>
      <c r="F57" s="2">
        <v>0</v>
      </c>
      <c r="G57" s="3">
        <f t="shared" si="0"/>
        <v>1187.2784000000001</v>
      </c>
      <c r="H57" s="3">
        <f t="shared" si="1"/>
        <v>0.40000000000145519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21201.4</v>
      </c>
      <c r="D58" s="2">
        <f>'PR-RAS'!E62</f>
        <v>0</v>
      </c>
      <c r="E58" s="2">
        <v>0</v>
      </c>
      <c r="F58" s="2">
        <v>0</v>
      </c>
      <c r="G58" s="3">
        <f t="shared" si="0"/>
        <v>1208.4798000000001</v>
      </c>
      <c r="H58" s="3">
        <f t="shared" si="1"/>
        <v>0.40000000000145519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1710342.6</v>
      </c>
      <c r="D64" s="2">
        <f>'PR-RAS'!E68</f>
        <v>1842242.36</v>
      </c>
      <c r="E64" s="2">
        <v>0</v>
      </c>
      <c r="F64" s="2">
        <v>0</v>
      </c>
      <c r="G64" s="3">
        <f t="shared" si="0"/>
        <v>339874.12116000004</v>
      </c>
      <c r="H64" s="3">
        <f t="shared" si="1"/>
        <v>0.76000000000931323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1710342.6</v>
      </c>
      <c r="D65" s="2">
        <f>'PR-RAS'!E69</f>
        <v>1842242.36</v>
      </c>
      <c r="E65" s="2">
        <v>0</v>
      </c>
      <c r="F65" s="2">
        <v>0</v>
      </c>
      <c r="G65" s="3">
        <f t="shared" si="0"/>
        <v>345268.94848000002</v>
      </c>
      <c r="H65" s="3">
        <f t="shared" si="1"/>
        <v>0.76000000000931323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51301.599999999999</v>
      </c>
      <c r="D73" s="2">
        <f>'PR-RAS'!E77</f>
        <v>0</v>
      </c>
      <c r="E73" s="2">
        <v>0</v>
      </c>
      <c r="F73" s="2">
        <v>0</v>
      </c>
      <c r="G73" s="3">
        <f t="shared" si="0"/>
        <v>3693.7151999999996</v>
      </c>
      <c r="H73" s="3">
        <f t="shared" si="1"/>
        <v>0.40000000000145519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51301.599999999999</v>
      </c>
      <c r="D76" s="2">
        <f>'PR-RAS'!E80</f>
        <v>0</v>
      </c>
      <c r="E76" s="2">
        <v>0</v>
      </c>
      <c r="F76" s="2">
        <v>0</v>
      </c>
      <c r="G76" s="3">
        <f t="shared" si="0"/>
        <v>3847.62</v>
      </c>
      <c r="H76" s="3">
        <f t="shared" si="1"/>
        <v>0.40000000000145519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1002.9000000000001</v>
      </c>
      <c r="D78" s="2">
        <f>'PR-RAS'!E82</f>
        <v>923.81000000000006</v>
      </c>
      <c r="E78" s="2">
        <v>0</v>
      </c>
      <c r="F78" s="2">
        <v>0</v>
      </c>
      <c r="G78" s="3">
        <f t="shared" si="0"/>
        <v>219.49004000000002</v>
      </c>
      <c r="H78" s="3">
        <f t="shared" si="1"/>
        <v>0.28999999999984993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237.94</v>
      </c>
      <c r="D79" s="2">
        <f>'PR-RAS'!E83</f>
        <v>40.1</v>
      </c>
      <c r="E79" s="2">
        <v>0</v>
      </c>
      <c r="F79" s="2">
        <v>0</v>
      </c>
      <c r="G79" s="3">
        <f t="shared" si="0"/>
        <v>24.814919999999997</v>
      </c>
      <c r="H79" s="3">
        <f t="shared" si="1"/>
        <v>0.16000000000000369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237.94</v>
      </c>
      <c r="D81" s="2">
        <f>'PR-RAS'!E85</f>
        <v>40.1</v>
      </c>
      <c r="E81" s="2">
        <v>0</v>
      </c>
      <c r="F81" s="2">
        <v>0</v>
      </c>
      <c r="G81" s="3">
        <f t="shared" si="0"/>
        <v>25.4512</v>
      </c>
      <c r="H81" s="3">
        <f t="shared" si="1"/>
        <v>0.16000000000000369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764.96</v>
      </c>
      <c r="D87" s="2">
        <f>'PR-RAS'!E91</f>
        <v>883.71</v>
      </c>
      <c r="E87" s="2">
        <v>0</v>
      </c>
      <c r="F87" s="2">
        <v>0</v>
      </c>
      <c r="G87" s="3">
        <f t="shared" si="0"/>
        <v>217.78467999999998</v>
      </c>
      <c r="H87" s="3">
        <f t="shared" si="1"/>
        <v>0.32999999999992724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764.96</v>
      </c>
      <c r="D89" s="2">
        <f>'PR-RAS'!E93</f>
        <v>883.71</v>
      </c>
      <c r="E89" s="2">
        <v>0</v>
      </c>
      <c r="F89" s="2">
        <v>0</v>
      </c>
      <c r="G89" s="3">
        <f t="shared" si="0"/>
        <v>222.84943999999999</v>
      </c>
      <c r="H89" s="3">
        <f t="shared" si="1"/>
        <v>0.32999999999992724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7380.08</v>
      </c>
      <c r="D102" s="2">
        <f>'PR-RAS'!E106</f>
        <v>4443.42</v>
      </c>
      <c r="E102" s="2">
        <v>0</v>
      </c>
      <c r="F102" s="2">
        <v>0</v>
      </c>
      <c r="G102" s="3">
        <f t="shared" si="0"/>
        <v>1642.95892</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7380.08</v>
      </c>
      <c r="D108" s="2">
        <f>'PR-RAS'!E112</f>
        <v>4443.42</v>
      </c>
      <c r="E108" s="2">
        <v>0</v>
      </c>
      <c r="F108" s="2">
        <v>0</v>
      </c>
      <c r="G108" s="3">
        <f t="shared" si="0"/>
        <v>1740.56044</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7380.08</v>
      </c>
      <c r="D113" s="2">
        <f>'PR-RAS'!E117</f>
        <v>4443.42</v>
      </c>
      <c r="E113" s="2">
        <v>0</v>
      </c>
      <c r="F113" s="2">
        <v>0</v>
      </c>
      <c r="G113" s="3">
        <f t="shared" si="0"/>
        <v>1821.8950400000001</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1530.5</v>
      </c>
      <c r="D121" s="2">
        <f>'PR-RAS'!E125</f>
        <v>7577.0199999999995</v>
      </c>
      <c r="E121" s="2">
        <v>0</v>
      </c>
      <c r="F121" s="2">
        <v>0</v>
      </c>
      <c r="G121" s="3">
        <f t="shared" si="0"/>
        <v>2002.1448</v>
      </c>
      <c r="H121" s="3">
        <f t="shared" si="1"/>
        <v>0.51999999999952706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1530.5</v>
      </c>
      <c r="D122" s="2">
        <f>'PR-RAS'!E126</f>
        <v>7577.0199999999995</v>
      </c>
      <c r="E122" s="2">
        <v>0</v>
      </c>
      <c r="F122" s="2">
        <v>0</v>
      </c>
      <c r="G122" s="3">
        <f t="shared" si="0"/>
        <v>2018.82934</v>
      </c>
      <c r="H122" s="3">
        <f t="shared" si="1"/>
        <v>0.51999999999952706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1530.5</v>
      </c>
      <c r="D123" s="2">
        <f>'PR-RAS'!E127</f>
        <v>1700.36</v>
      </c>
      <c r="E123" s="2">
        <v>0</v>
      </c>
      <c r="F123" s="2">
        <v>0</v>
      </c>
      <c r="G123" s="3">
        <f t="shared" si="0"/>
        <v>601.60883999999987</v>
      </c>
      <c r="H123" s="3">
        <f t="shared" si="1"/>
        <v>0.85999999999989996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5876.66</v>
      </c>
      <c r="E124" s="2">
        <v>0</v>
      </c>
      <c r="F124" s="2">
        <v>0</v>
      </c>
      <c r="G124" s="3">
        <f t="shared" si="0"/>
        <v>1445.6583599999999</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180203.8</v>
      </c>
      <c r="D130" s="2">
        <f>'PR-RAS'!E134</f>
        <v>183665.85</v>
      </c>
      <c r="E130" s="2">
        <v>0</v>
      </c>
      <c r="F130" s="2">
        <v>0</v>
      </c>
      <c r="G130" s="3">
        <f t="shared" si="0"/>
        <v>70632.079500000007</v>
      </c>
      <c r="H130" s="3">
        <f t="shared" si="1"/>
        <v>0.35000000000582077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180203.8</v>
      </c>
      <c r="D131" s="2">
        <f>'PR-RAS'!E135</f>
        <v>183665.85</v>
      </c>
      <c r="E131" s="2">
        <v>0</v>
      </c>
      <c r="F131" s="2">
        <v>0</v>
      </c>
      <c r="G131" s="3">
        <f t="shared" si="0"/>
        <v>71179.615000000005</v>
      </c>
      <c r="H131" s="3">
        <f t="shared" si="1"/>
        <v>0.35000000000582077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180203.8</v>
      </c>
      <c r="D132" s="2">
        <f>'PR-RAS'!E136</f>
        <v>180086.03</v>
      </c>
      <c r="E132" s="2">
        <v>0</v>
      </c>
      <c r="F132" s="2">
        <v>0</v>
      </c>
      <c r="G132" s="3">
        <f t="shared" si="0"/>
        <v>70789.237659999999</v>
      </c>
      <c r="H132" s="3">
        <f t="shared" si="1"/>
        <v>0.23000000001047738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3579.82</v>
      </c>
      <c r="E133" s="2">
        <v>0</v>
      </c>
      <c r="F133" s="2">
        <v>0</v>
      </c>
      <c r="G133" s="3">
        <f t="shared" si="0"/>
        <v>945.07248000000004</v>
      </c>
      <c r="H133" s="3">
        <f t="shared" si="1"/>
        <v>0.17999999999983629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1932886.6699999997</v>
      </c>
      <c r="D148" s="2">
        <f>'PR-RAS'!E152</f>
        <v>2202212.69</v>
      </c>
      <c r="E148" s="2">
        <v>0</v>
      </c>
      <c r="F148" s="2">
        <v>0</v>
      </c>
      <c r="G148" s="3">
        <f t="shared" si="0"/>
        <v>931584.87134999991</v>
      </c>
      <c r="H148" s="3">
        <f t="shared" si="1"/>
        <v>0.6400000003632158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1681616.5099999998</v>
      </c>
      <c r="D149" s="2">
        <f>'PR-RAS'!E153</f>
        <v>1818799.6400000001</v>
      </c>
      <c r="E149" s="2">
        <v>0</v>
      </c>
      <c r="F149" s="2">
        <v>0</v>
      </c>
      <c r="G149" s="3">
        <f t="shared" si="0"/>
        <v>787243.93692000001</v>
      </c>
      <c r="H149" s="3">
        <f t="shared" si="1"/>
        <v>0.85000000009313226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1395247.9</v>
      </c>
      <c r="D150" s="2">
        <f>'PR-RAS'!E154</f>
        <v>1512773.11</v>
      </c>
      <c r="E150" s="2">
        <v>0</v>
      </c>
      <c r="F150" s="2">
        <v>0</v>
      </c>
      <c r="G150" s="3">
        <f t="shared" si="0"/>
        <v>658698.32388000004</v>
      </c>
      <c r="H150" s="3">
        <f t="shared" si="1"/>
        <v>0.21000000019557774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1395247.9</v>
      </c>
      <c r="D151" s="2">
        <f>'PR-RAS'!E155</f>
        <v>1512773.11</v>
      </c>
      <c r="E151" s="2">
        <v>0</v>
      </c>
      <c r="F151" s="2">
        <v>0</v>
      </c>
      <c r="G151" s="3">
        <f t="shared" si="0"/>
        <v>663119.11800000002</v>
      </c>
      <c r="H151" s="3">
        <f t="shared" si="1"/>
        <v>0.21000000019557774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60805.440000000002</v>
      </c>
      <c r="D155" s="2">
        <f>'PR-RAS'!E159</f>
        <v>56190.34</v>
      </c>
      <c r="E155" s="2">
        <v>0</v>
      </c>
      <c r="F155" s="2">
        <v>0</v>
      </c>
      <c r="G155" s="3">
        <f t="shared" si="0"/>
        <v>26670.662479999999</v>
      </c>
      <c r="H155" s="3">
        <f t="shared" si="1"/>
        <v>0.77999999999883585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225563.17</v>
      </c>
      <c r="D156" s="2">
        <f>'PR-RAS'!E160</f>
        <v>249836.19</v>
      </c>
      <c r="E156" s="2">
        <v>0</v>
      </c>
      <c r="F156" s="2">
        <v>0</v>
      </c>
      <c r="G156" s="3">
        <f t="shared" si="0"/>
        <v>112411.51025000001</v>
      </c>
      <c r="H156" s="3">
        <f t="shared" si="1"/>
        <v>0.36000000001513399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225563.17</v>
      </c>
      <c r="D158" s="2">
        <f>'PR-RAS'!E162</f>
        <v>249836.19</v>
      </c>
      <c r="E158" s="2">
        <v>0</v>
      </c>
      <c r="F158" s="2">
        <v>0</v>
      </c>
      <c r="G158" s="3">
        <f t="shared" si="0"/>
        <v>113861.98135</v>
      </c>
      <c r="H158" s="3">
        <f t="shared" si="1"/>
        <v>0.36000000001513399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250445.36</v>
      </c>
      <c r="D160" s="2">
        <f>'PR-RAS'!E164</f>
        <v>382705.69</v>
      </c>
      <c r="E160" s="2">
        <v>0</v>
      </c>
      <c r="F160" s="2">
        <v>0</v>
      </c>
      <c r="G160" s="3">
        <f t="shared" si="0"/>
        <v>161521.22166000001</v>
      </c>
      <c r="H160" s="3">
        <f t="shared" si="1"/>
        <v>0.66999999998370185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41793.83</v>
      </c>
      <c r="D161" s="2">
        <f>'PR-RAS'!E165</f>
        <v>57246.67</v>
      </c>
      <c r="E161" s="2">
        <v>0</v>
      </c>
      <c r="F161" s="2">
        <v>0</v>
      </c>
      <c r="G161" s="3">
        <f t="shared" si="0"/>
        <v>25005.947199999999</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9434.16</v>
      </c>
      <c r="D162" s="2">
        <f>'PR-RAS'!E166</f>
        <v>12433.63</v>
      </c>
      <c r="E162" s="2">
        <v>0</v>
      </c>
      <c r="F162" s="2">
        <v>0</v>
      </c>
      <c r="G162" s="3">
        <f t="shared" si="0"/>
        <v>5522.52862</v>
      </c>
      <c r="H162" s="3">
        <f t="shared" si="1"/>
        <v>0.53000000000065484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31700.77</v>
      </c>
      <c r="D163" s="2">
        <f>'PR-RAS'!E167</f>
        <v>40693.58</v>
      </c>
      <c r="E163" s="2">
        <v>0</v>
      </c>
      <c r="F163" s="2">
        <v>0</v>
      </c>
      <c r="G163" s="3">
        <f t="shared" si="0"/>
        <v>18320.24466</v>
      </c>
      <c r="H163" s="3">
        <f t="shared" si="1"/>
        <v>0.64999999999781721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658.9</v>
      </c>
      <c r="D164" s="2">
        <f>'PR-RAS'!E168</f>
        <v>4119.46</v>
      </c>
      <c r="E164" s="2">
        <v>0</v>
      </c>
      <c r="F164" s="2">
        <v>0</v>
      </c>
      <c r="G164" s="3">
        <f t="shared" si="0"/>
        <v>1450.34466</v>
      </c>
      <c r="H164" s="3">
        <f t="shared" si="1"/>
        <v>0.56000000000005912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48554.12</v>
      </c>
      <c r="D166" s="2">
        <f>'PR-RAS'!E170</f>
        <v>69236.740000000005</v>
      </c>
      <c r="E166" s="2">
        <v>0</v>
      </c>
      <c r="F166" s="2">
        <v>0</v>
      </c>
      <c r="G166" s="3">
        <f t="shared" si="0"/>
        <v>30859.554000000004</v>
      </c>
      <c r="H166" s="3">
        <f t="shared" si="1"/>
        <v>0.37999999999738066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23805.26</v>
      </c>
      <c r="D167" s="2">
        <f>'PR-RAS'!E171</f>
        <v>31956.31</v>
      </c>
      <c r="E167" s="2">
        <v>0</v>
      </c>
      <c r="F167" s="2">
        <v>0</v>
      </c>
      <c r="G167" s="3">
        <f t="shared" si="0"/>
        <v>14561.168080000001</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7393.85</v>
      </c>
      <c r="D168" s="2">
        <f>'PR-RAS'!E172</f>
        <v>1899.65</v>
      </c>
      <c r="E168" s="2">
        <v>0</v>
      </c>
      <c r="F168" s="2">
        <v>0</v>
      </c>
      <c r="G168" s="3">
        <f t="shared" si="0"/>
        <v>1869.2560500000004</v>
      </c>
      <c r="H168" s="3">
        <f t="shared" si="1"/>
        <v>0.49999999999954525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13339.26</v>
      </c>
      <c r="D169" s="2">
        <f>'PR-RAS'!E173</f>
        <v>29413.22</v>
      </c>
      <c r="E169" s="2">
        <v>0</v>
      </c>
      <c r="F169" s="2">
        <v>0</v>
      </c>
      <c r="G169" s="3">
        <f t="shared" si="0"/>
        <v>12123.837600000001</v>
      </c>
      <c r="H169" s="3">
        <f t="shared" si="1"/>
        <v>0.48000000000138243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2194.85</v>
      </c>
      <c r="D170" s="2">
        <f>'PR-RAS'!E174</f>
        <v>5338.2</v>
      </c>
      <c r="E170" s="2">
        <v>0</v>
      </c>
      <c r="F170" s="2">
        <v>0</v>
      </c>
      <c r="G170" s="3">
        <f t="shared" si="0"/>
        <v>2175.24125</v>
      </c>
      <c r="H170" s="3">
        <f t="shared" si="1"/>
        <v>0.34999999999990905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255.98</v>
      </c>
      <c r="D171" s="2">
        <f>'PR-RAS'!E175</f>
        <v>629.36</v>
      </c>
      <c r="E171" s="2">
        <v>0</v>
      </c>
      <c r="F171" s="2">
        <v>0</v>
      </c>
      <c r="G171" s="3">
        <f t="shared" si="0"/>
        <v>257.49900000000002</v>
      </c>
      <c r="H171" s="3">
        <f t="shared" si="1"/>
        <v>0.38000000000002387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1564.92</v>
      </c>
      <c r="D173" s="2">
        <f>'PR-RAS'!E177</f>
        <v>0</v>
      </c>
      <c r="E173" s="2">
        <v>0</v>
      </c>
      <c r="F173" s="2">
        <v>0</v>
      </c>
      <c r="G173" s="3">
        <f t="shared" si="0"/>
        <v>269.16624000000002</v>
      </c>
      <c r="H173" s="3">
        <f t="shared" si="1"/>
        <v>7.999999999992724E-2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148206.15999999997</v>
      </c>
      <c r="D174" s="2">
        <f>'PR-RAS'!E178</f>
        <v>200366.69</v>
      </c>
      <c r="E174" s="2">
        <v>0</v>
      </c>
      <c r="F174" s="2">
        <v>0</v>
      </c>
      <c r="G174" s="3">
        <f t="shared" si="0"/>
        <v>94966.540420000005</v>
      </c>
      <c r="H174" s="3">
        <f t="shared" si="1"/>
        <v>0.46999999997206032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72633.259999999995</v>
      </c>
      <c r="D175" s="2">
        <f>'PR-RAS'!E179</f>
        <v>89530.4</v>
      </c>
      <c r="E175" s="2">
        <v>0</v>
      </c>
      <c r="F175" s="2">
        <v>0</v>
      </c>
      <c r="G175" s="3">
        <f t="shared" si="0"/>
        <v>43794.766439999999</v>
      </c>
      <c r="H175" s="3">
        <f t="shared" si="1"/>
        <v>0.65999999998894054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6026.57</v>
      </c>
      <c r="D176" s="2">
        <f>'PR-RAS'!E180</f>
        <v>15446.89</v>
      </c>
      <c r="E176" s="2">
        <v>0</v>
      </c>
      <c r="F176" s="2">
        <v>0</v>
      </c>
      <c r="G176" s="3">
        <f t="shared" si="0"/>
        <v>6461.0612499999997</v>
      </c>
      <c r="H176" s="3">
        <f t="shared" si="1"/>
        <v>0.54000000000087311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3783.51</v>
      </c>
      <c r="D178" s="2">
        <f>'PR-RAS'!E182</f>
        <v>76648.73</v>
      </c>
      <c r="E178" s="2">
        <v>0</v>
      </c>
      <c r="F178" s="2">
        <v>0</v>
      </c>
      <c r="G178" s="3">
        <f t="shared" si="0"/>
        <v>27803.331689999999</v>
      </c>
      <c r="H178" s="3">
        <f t="shared" si="1"/>
        <v>0.76000000000385626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7730.23</v>
      </c>
      <c r="D179" s="2">
        <f>'PR-RAS'!E183</f>
        <v>3119.53</v>
      </c>
      <c r="E179" s="2">
        <v>0</v>
      </c>
      <c r="F179" s="2">
        <v>0</v>
      </c>
      <c r="G179" s="3">
        <f t="shared" si="0"/>
        <v>2486.5336200000002</v>
      </c>
      <c r="H179" s="3">
        <f t="shared" si="1"/>
        <v>0.69999999999936335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5233.49</v>
      </c>
      <c r="D180" s="2">
        <f>'PR-RAS'!E184</f>
        <v>2084.5</v>
      </c>
      <c r="E180" s="2">
        <v>0</v>
      </c>
      <c r="F180" s="2">
        <v>0</v>
      </c>
      <c r="G180" s="3">
        <f t="shared" si="0"/>
        <v>1683.0457099999999</v>
      </c>
      <c r="H180" s="3">
        <f t="shared" si="1"/>
        <v>0.98999999999978172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27810.66</v>
      </c>
      <c r="D181" s="2">
        <f>'PR-RAS'!E185</f>
        <v>4104.7</v>
      </c>
      <c r="E181" s="2">
        <v>0</v>
      </c>
      <c r="F181" s="2">
        <v>0</v>
      </c>
      <c r="G181" s="3">
        <f t="shared" si="0"/>
        <v>6483.6107999999995</v>
      </c>
      <c r="H181" s="3">
        <f t="shared" si="1"/>
        <v>0.64000000000032742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8367.9500000000007</v>
      </c>
      <c r="D182" s="2">
        <f>'PR-RAS'!E186</f>
        <v>6800.89</v>
      </c>
      <c r="E182" s="2">
        <v>0</v>
      </c>
      <c r="F182" s="2">
        <v>0</v>
      </c>
      <c r="G182" s="3">
        <f t="shared" si="0"/>
        <v>3976.5211300000005</v>
      </c>
      <c r="H182" s="3">
        <f t="shared" si="1"/>
        <v>0.15999999999894499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16620.490000000002</v>
      </c>
      <c r="D183" s="2">
        <f>'PR-RAS'!E187</f>
        <v>2631.05</v>
      </c>
      <c r="E183" s="2">
        <v>0</v>
      </c>
      <c r="F183" s="2">
        <v>0</v>
      </c>
      <c r="G183" s="3">
        <f t="shared" si="0"/>
        <v>3982.6313800000007</v>
      </c>
      <c r="H183" s="3">
        <f t="shared" si="1"/>
        <v>0.54000000000178261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11891.25</v>
      </c>
      <c r="D190" s="2">
        <f>'PR-RAS'!E194</f>
        <v>55855.590000000004</v>
      </c>
      <c r="E190" s="2">
        <v>0</v>
      </c>
      <c r="F190" s="2">
        <v>0</v>
      </c>
      <c r="G190" s="3">
        <f t="shared" si="0"/>
        <v>23360.859270000001</v>
      </c>
      <c r="H190" s="3">
        <f t="shared" si="1"/>
        <v>0.6599999999962165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1221.03</v>
      </c>
      <c r="D192" s="2">
        <f>'PR-RAS'!E196</f>
        <v>6783.43</v>
      </c>
      <c r="E192" s="2">
        <v>0</v>
      </c>
      <c r="F192" s="2">
        <v>0</v>
      </c>
      <c r="G192" s="3">
        <f t="shared" si="0"/>
        <v>2824.4869900000003</v>
      </c>
      <c r="H192" s="3">
        <f t="shared" si="1"/>
        <v>0.46000000000026375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2509</v>
      </c>
      <c r="D193" s="2">
        <f>'PR-RAS'!E197</f>
        <v>698.8</v>
      </c>
      <c r="E193" s="2">
        <v>0</v>
      </c>
      <c r="F193" s="2">
        <v>0</v>
      </c>
      <c r="G193" s="3">
        <f t="shared" si="0"/>
        <v>750.06719999999996</v>
      </c>
      <c r="H193" s="3">
        <f t="shared" si="1"/>
        <v>0.20000000000004547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115</v>
      </c>
      <c r="E194" s="2">
        <v>0</v>
      </c>
      <c r="F194" s="2">
        <v>0</v>
      </c>
      <c r="G194" s="3">
        <f t="shared" si="0"/>
        <v>55.97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273.83</v>
      </c>
      <c r="D195" s="2">
        <f>'PR-RAS'!E199</f>
        <v>0</v>
      </c>
      <c r="E195" s="2">
        <v>0</v>
      </c>
      <c r="F195" s="2">
        <v>0</v>
      </c>
      <c r="G195" s="3">
        <f t="shared" si="0"/>
        <v>53.123019999999997</v>
      </c>
      <c r="H195" s="3">
        <f t="shared" si="1"/>
        <v>0.17000000000001592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7827.39</v>
      </c>
      <c r="D197" s="2">
        <f>'PR-RAS'!E201</f>
        <v>48258.36</v>
      </c>
      <c r="E197" s="2">
        <v>0</v>
      </c>
      <c r="F197" s="2">
        <v>0</v>
      </c>
      <c r="G197" s="3">
        <f t="shared" si="0"/>
        <v>20451.44556</v>
      </c>
      <c r="H197" s="3">
        <f t="shared" si="1"/>
        <v>0.75000000000090949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824.8</v>
      </c>
      <c r="D198" s="2">
        <f>'PR-RAS'!E202</f>
        <v>707.36</v>
      </c>
      <c r="E198" s="2">
        <v>0</v>
      </c>
      <c r="F198" s="2">
        <v>0</v>
      </c>
      <c r="G198" s="3">
        <f t="shared" si="0"/>
        <v>441.18544000000003</v>
      </c>
      <c r="H198" s="3">
        <f t="shared" si="1"/>
        <v>0.56000000000005912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824.8</v>
      </c>
      <c r="D212" s="2">
        <f>'PR-RAS'!E216</f>
        <v>707.36</v>
      </c>
      <c r="E212" s="2">
        <v>0</v>
      </c>
      <c r="F212" s="2">
        <v>0</v>
      </c>
      <c r="G212" s="3">
        <f t="shared" si="0"/>
        <v>472.53871999999996</v>
      </c>
      <c r="H212" s="3">
        <f t="shared" si="1"/>
        <v>0.56000000000005912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824.8</v>
      </c>
      <c r="D213" s="2">
        <f>'PR-RAS'!E217</f>
        <v>707.36</v>
      </c>
      <c r="E213" s="2">
        <v>0</v>
      </c>
      <c r="F213" s="2">
        <v>0</v>
      </c>
      <c r="G213" s="3">
        <f t="shared" si="0"/>
        <v>474.77823999999998</v>
      </c>
      <c r="H213" s="3">
        <f t="shared" si="1"/>
        <v>0.56000000000005912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1932886.6699999997</v>
      </c>
      <c r="D295" s="2">
        <f>'PR-RAS'!E299</f>
        <v>2202212.69</v>
      </c>
      <c r="E295" s="2">
        <v>0</v>
      </c>
      <c r="F295" s="2">
        <v>0</v>
      </c>
      <c r="G295" s="3">
        <f t="shared" si="12"/>
        <v>1863169.7426999998</v>
      </c>
      <c r="H295" s="3">
        <f t="shared" si="13"/>
        <v>0.6400000003632158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44565.860000000568</v>
      </c>
      <c r="D296" s="2">
        <f>'PR-RAS'!E300</f>
        <v>0</v>
      </c>
      <c r="E296" s="2">
        <v>0</v>
      </c>
      <c r="F296" s="2">
        <v>0</v>
      </c>
      <c r="G296" s="3">
        <f t="shared" si="12"/>
        <v>13146.928700000168</v>
      </c>
      <c r="H296" s="3">
        <f t="shared" si="13"/>
        <v>0.13999999943189323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163360.22999999975</v>
      </c>
      <c r="E297" s="2">
        <v>0</v>
      </c>
      <c r="F297" s="2">
        <v>0</v>
      </c>
      <c r="G297" s="3">
        <f t="shared" si="12"/>
        <v>96709.256159999844</v>
      </c>
      <c r="H297" s="3">
        <f t="shared" si="13"/>
        <v>0.2299999997485429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114636.61</v>
      </c>
      <c r="E298" s="2">
        <v>0</v>
      </c>
      <c r="F298" s="2">
        <v>0</v>
      </c>
      <c r="G298" s="3">
        <f t="shared" si="12"/>
        <v>68094.146339999992</v>
      </c>
      <c r="H298" s="3">
        <f t="shared" si="13"/>
        <v>0.38999999999941792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36.86</v>
      </c>
      <c r="D300" s="2">
        <f>'PR-RAS'!E304</f>
        <v>787.75</v>
      </c>
      <c r="E300" s="2">
        <v>0</v>
      </c>
      <c r="F300" s="2">
        <v>0</v>
      </c>
      <c r="G300" s="3">
        <f t="shared" si="12"/>
        <v>482.09563999999995</v>
      </c>
      <c r="H300" s="3">
        <f t="shared" si="13"/>
        <v>0.39000000000000057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824.61</v>
      </c>
      <c r="E301" s="2">
        <v>0</v>
      </c>
      <c r="F301" s="2">
        <v>0</v>
      </c>
      <c r="G301" s="3">
        <f t="shared" si="12"/>
        <v>494.76599999999996</v>
      </c>
      <c r="H301" s="3">
        <f t="shared" si="13"/>
        <v>0.38999999999998636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24080.71</v>
      </c>
      <c r="D355" s="2">
        <f>'PR-RAS'!E360</f>
        <v>7249.2699999999995</v>
      </c>
      <c r="E355" s="2">
        <v>0</v>
      </c>
      <c r="F355" s="2">
        <v>0</v>
      </c>
      <c r="G355" s="3">
        <f t="shared" si="12"/>
        <v>13657.0545</v>
      </c>
      <c r="H355" s="3">
        <f t="shared" si="13"/>
        <v>0.56000000000040018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18821.32</v>
      </c>
      <c r="D368" s="2">
        <f>'PR-RAS'!E373</f>
        <v>7249.2699999999995</v>
      </c>
      <c r="E368" s="2">
        <v>0</v>
      </c>
      <c r="F368" s="2">
        <v>0</v>
      </c>
      <c r="G368" s="3">
        <f t="shared" si="12"/>
        <v>12228.38862</v>
      </c>
      <c r="H368" s="3">
        <f t="shared" si="13"/>
        <v>0.58999999999923602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17481.48</v>
      </c>
      <c r="D374" s="2">
        <f>'PR-RAS'!E379</f>
        <v>4433.29</v>
      </c>
      <c r="E374" s="2">
        <v>0</v>
      </c>
      <c r="F374" s="2">
        <v>0</v>
      </c>
      <c r="G374" s="3">
        <f t="shared" si="12"/>
        <v>9827.8263799999986</v>
      </c>
      <c r="H374" s="3">
        <f t="shared" si="13"/>
        <v>0.76999999999952706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2964.25</v>
      </c>
      <c r="D375" s="2">
        <f>'PR-RAS'!E380</f>
        <v>4433.29</v>
      </c>
      <c r="E375" s="2">
        <v>0</v>
      </c>
      <c r="F375" s="2">
        <v>0</v>
      </c>
      <c r="G375" s="3">
        <f t="shared" si="12"/>
        <v>4424.7304199999999</v>
      </c>
      <c r="H375" s="3">
        <f t="shared" si="13"/>
        <v>0.53999999999996362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13551.53</v>
      </c>
      <c r="D377" s="2">
        <f>'PR-RAS'!E382</f>
        <v>0</v>
      </c>
      <c r="E377" s="2">
        <v>0</v>
      </c>
      <c r="F377" s="2">
        <v>0</v>
      </c>
      <c r="G377" s="3">
        <f t="shared" si="12"/>
        <v>5095.3752800000002</v>
      </c>
      <c r="H377" s="3">
        <f t="shared" si="13"/>
        <v>0.46999999999934516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965.7</v>
      </c>
      <c r="D380" s="2">
        <f>'PR-RAS'!E385</f>
        <v>0</v>
      </c>
      <c r="E380" s="2">
        <v>0</v>
      </c>
      <c r="F380" s="2">
        <v>0</v>
      </c>
      <c r="G380" s="3">
        <f t="shared" si="12"/>
        <v>366.00030000000004</v>
      </c>
      <c r="H380" s="3">
        <f t="shared" si="13"/>
        <v>0.29999999999995453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1339.84</v>
      </c>
      <c r="D388" s="2">
        <f>'PR-RAS'!E393</f>
        <v>1262.8499999999999</v>
      </c>
      <c r="E388" s="2">
        <v>0</v>
      </c>
      <c r="F388" s="2">
        <v>0</v>
      </c>
      <c r="G388" s="3">
        <f t="shared" si="12"/>
        <v>1495.96398</v>
      </c>
      <c r="H388" s="3">
        <f t="shared" si="13"/>
        <v>0.3100000000001728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1339.84</v>
      </c>
      <c r="D389" s="2">
        <f>'PR-RAS'!E394</f>
        <v>1262.8499999999999</v>
      </c>
      <c r="E389" s="2">
        <v>0</v>
      </c>
      <c r="F389" s="2">
        <v>0</v>
      </c>
      <c r="G389" s="3">
        <f t="shared" si="12"/>
        <v>1499.82952</v>
      </c>
      <c r="H389" s="3">
        <f t="shared" si="13"/>
        <v>0.3100000000001728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1553.13</v>
      </c>
      <c r="E396" s="2">
        <v>0</v>
      </c>
      <c r="F396" s="2">
        <v>0</v>
      </c>
      <c r="G396" s="3">
        <f t="shared" si="12"/>
        <v>1226.9727</v>
      </c>
      <c r="H396" s="3">
        <f t="shared" si="13"/>
        <v>0.13000000000010914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1553.13</v>
      </c>
      <c r="E398" s="2">
        <v>0</v>
      </c>
      <c r="F398" s="2">
        <v>0</v>
      </c>
      <c r="G398" s="3">
        <f t="shared" si="12"/>
        <v>1233.1852200000001</v>
      </c>
      <c r="H398" s="3">
        <f t="shared" si="13"/>
        <v>0.13000000000010914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5259.39</v>
      </c>
      <c r="D407" s="2">
        <f>'PR-RAS'!E412</f>
        <v>0</v>
      </c>
      <c r="E407" s="2">
        <v>0</v>
      </c>
      <c r="F407" s="2">
        <v>0</v>
      </c>
      <c r="G407" s="3">
        <f t="shared" si="12"/>
        <v>2135.3123400000004</v>
      </c>
      <c r="H407" s="3">
        <f t="shared" si="13"/>
        <v>0.39000000000032742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5259.39</v>
      </c>
      <c r="D408" s="2">
        <f>'PR-RAS'!E413</f>
        <v>0</v>
      </c>
      <c r="E408" s="2">
        <v>0</v>
      </c>
      <c r="F408" s="2">
        <v>0</v>
      </c>
      <c r="G408" s="3">
        <f t="shared" si="12"/>
        <v>2140.5717300000001</v>
      </c>
      <c r="H408" s="3">
        <f t="shared" si="13"/>
        <v>0.39000000000032742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24080.71</v>
      </c>
      <c r="D413" s="2">
        <f>'PR-RAS'!E418</f>
        <v>7249.2699999999995</v>
      </c>
      <c r="E413" s="2">
        <v>0</v>
      </c>
      <c r="F413" s="2">
        <v>0</v>
      </c>
      <c r="G413" s="3">
        <f t="shared" si="12"/>
        <v>15894.651</v>
      </c>
      <c r="H413" s="3">
        <f t="shared" si="13"/>
        <v>0.56000000000040018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1977452.5300000003</v>
      </c>
      <c r="D417" s="2">
        <f>'PR-RAS'!E422</f>
        <v>2038852.4600000002</v>
      </c>
      <c r="E417" s="2">
        <v>0</v>
      </c>
      <c r="F417" s="2">
        <v>0</v>
      </c>
      <c r="G417" s="3">
        <f t="shared" si="12"/>
        <v>2518945.4992000004</v>
      </c>
      <c r="H417" s="3">
        <f t="shared" si="13"/>
        <v>0.92999999993480742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1956967.3799999997</v>
      </c>
      <c r="D418" s="2">
        <f>'PR-RAS'!E423</f>
        <v>2209461.96</v>
      </c>
      <c r="E418" s="2">
        <v>0</v>
      </c>
      <c r="F418" s="2">
        <v>0</v>
      </c>
      <c r="G418" s="3">
        <f t="shared" si="12"/>
        <v>2658746.6720999996</v>
      </c>
      <c r="H418" s="3">
        <f t="shared" si="13"/>
        <v>0.41999999969266355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20485.150000000605</v>
      </c>
      <c r="D419" s="2">
        <f>'PR-RAS'!E424</f>
        <v>0</v>
      </c>
      <c r="E419" s="2">
        <v>0</v>
      </c>
      <c r="F419" s="2">
        <v>0</v>
      </c>
      <c r="G419" s="3">
        <f t="shared" si="12"/>
        <v>8562.7927000002528</v>
      </c>
      <c r="H419" s="3">
        <f t="shared" si="13"/>
        <v>0.15000000060535967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170609.49999999977</v>
      </c>
      <c r="E420" s="2">
        <v>0</v>
      </c>
      <c r="F420" s="2">
        <v>0</v>
      </c>
      <c r="G420" s="3">
        <f t="shared" si="12"/>
        <v>142970.76099999979</v>
      </c>
      <c r="H420" s="3">
        <f t="shared" si="13"/>
        <v>0.50000000023283064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114636.61</v>
      </c>
      <c r="E421" s="2">
        <v>0</v>
      </c>
      <c r="F421" s="2">
        <v>0</v>
      </c>
      <c r="G421" s="3">
        <f t="shared" si="12"/>
        <v>96294.752399999998</v>
      </c>
      <c r="H421" s="3">
        <f t="shared" si="13"/>
        <v>0.38999999999941792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36.86</v>
      </c>
      <c r="D423" s="2">
        <f>'PR-RAS'!E428</f>
        <v>787.75</v>
      </c>
      <c r="E423" s="2">
        <v>0</v>
      </c>
      <c r="F423" s="2">
        <v>0</v>
      </c>
      <c r="G423" s="3">
        <f t="shared" si="12"/>
        <v>680.41591999999991</v>
      </c>
      <c r="H423" s="3">
        <f t="shared" si="13"/>
        <v>0.39000000000000057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1977452.5300000003</v>
      </c>
      <c r="D637" s="2">
        <f>'PR-RAS'!E643</f>
        <v>2038852.4600000002</v>
      </c>
      <c r="E637" s="2">
        <v>0</v>
      </c>
      <c r="F637" s="2">
        <v>0</v>
      </c>
      <c r="G637" s="3">
        <f t="shared" si="14"/>
        <v>3851080.1382000009</v>
      </c>
      <c r="H637" s="3">
        <f t="shared" si="15"/>
        <v>0.92999999993480742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1956967.3799999997</v>
      </c>
      <c r="D638" s="2">
        <f>'PR-RAS'!E644</f>
        <v>2209461.96</v>
      </c>
      <c r="E638" s="2">
        <v>0</v>
      </c>
      <c r="F638" s="2">
        <v>0</v>
      </c>
      <c r="G638" s="3">
        <f t="shared" si="14"/>
        <v>4061442.7580999997</v>
      </c>
      <c r="H638" s="3">
        <f t="shared" si="15"/>
        <v>0.41999999969266355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20485.150000000605</v>
      </c>
      <c r="D639" s="2">
        <f>'PR-RAS'!E645</f>
        <v>0</v>
      </c>
      <c r="E639" s="2">
        <v>0</v>
      </c>
      <c r="F639" s="2">
        <v>0</v>
      </c>
      <c r="G639" s="3">
        <f t="shared" si="14"/>
        <v>13069.525700000386</v>
      </c>
      <c r="H639" s="3">
        <f t="shared" si="15"/>
        <v>0.15000000060535967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170609.49999999977</v>
      </c>
      <c r="E640" s="2">
        <v>0</v>
      </c>
      <c r="F640" s="2">
        <v>0</v>
      </c>
      <c r="G640" s="3">
        <f t="shared" si="14"/>
        <v>218038.9409999997</v>
      </c>
      <c r="H640" s="3">
        <f t="shared" si="15"/>
        <v>0.50000000023283064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114636.61</v>
      </c>
      <c r="E641" s="2">
        <v>0</v>
      </c>
      <c r="F641" s="2">
        <v>0</v>
      </c>
      <c r="G641" s="3">
        <f t="shared" si="14"/>
        <v>146734.86079999999</v>
      </c>
      <c r="H641" s="3">
        <f t="shared" si="15"/>
        <v>0.38999999999941792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20485.150000000605</v>
      </c>
      <c r="D643" s="2">
        <f>'PR-RAS'!E649</f>
        <v>0</v>
      </c>
      <c r="E643" s="2">
        <v>0</v>
      </c>
      <c r="F643" s="2">
        <v>0</v>
      </c>
      <c r="G643" s="3">
        <f t="shared" si="14"/>
        <v>13151.466300000389</v>
      </c>
      <c r="H643" s="3">
        <f t="shared" si="15"/>
        <v>0.15000000060535967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55972.889999999767</v>
      </c>
      <c r="E644" s="2">
        <v>0</v>
      </c>
      <c r="F644" s="2">
        <v>0</v>
      </c>
      <c r="G644" s="3">
        <f t="shared" si="14"/>
        <v>71981.136539999701</v>
      </c>
      <c r="H644" s="3">
        <f t="shared" si="15"/>
        <v>0.11000000023341272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288941.65000000002</v>
      </c>
      <c r="D646" s="2">
        <f>'PR-RAS'!E653</f>
        <v>235289.86</v>
      </c>
      <c r="E646" s="2">
        <v>0</v>
      </c>
      <c r="F646" s="2">
        <v>0</v>
      </c>
      <c r="G646" s="3">
        <f t="shared" si="14"/>
        <v>489891.28365</v>
      </c>
      <c r="H646" s="3">
        <f t="shared" si="15"/>
        <v>0.48999999999068677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2012055.66</v>
      </c>
      <c r="D647" s="2">
        <f>'PR-RAS'!E654</f>
        <v>2156723.4700000002</v>
      </c>
      <c r="E647" s="2">
        <v>0</v>
      </c>
      <c r="F647" s="2">
        <v>0</v>
      </c>
      <c r="G647" s="3">
        <f t="shared" si="14"/>
        <v>4086274.6796000004</v>
      </c>
      <c r="H647" s="3">
        <f t="shared" si="15"/>
        <v>0.81000000028871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2065744.31</v>
      </c>
      <c r="D648" s="2">
        <f>'PR-RAS'!E655</f>
        <v>2391791.4</v>
      </c>
      <c r="E648" s="2">
        <v>0</v>
      </c>
      <c r="F648" s="2">
        <v>0</v>
      </c>
      <c r="G648" s="3">
        <f t="shared" si="14"/>
        <v>4431514.6401699996</v>
      </c>
      <c r="H648" s="3">
        <f t="shared" si="15"/>
        <v>0.7099999999627471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235253</v>
      </c>
      <c r="D649" s="2">
        <f>'PR-RAS'!E656</f>
        <v>221.93000000016764</v>
      </c>
      <c r="E649" s="2">
        <v>0</v>
      </c>
      <c r="F649" s="2">
        <v>0</v>
      </c>
      <c r="G649" s="3">
        <f t="shared" si="14"/>
        <v>152731.56528000021</v>
      </c>
      <c r="H649" s="3">
        <f t="shared" si="15"/>
        <v>6.9999999832361937E-2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63</v>
      </c>
      <c r="D651" s="2">
        <f>'PR-RAS'!E658</f>
        <v>61</v>
      </c>
      <c r="E651" s="2">
        <v>0</v>
      </c>
      <c r="F651" s="2">
        <v>0</v>
      </c>
      <c r="G651" s="3">
        <f t="shared" si="14"/>
        <v>120.25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61</v>
      </c>
      <c r="E653" s="2">
        <v>0</v>
      </c>
      <c r="F653" s="2">
        <v>0</v>
      </c>
      <c r="G653" s="3">
        <f t="shared" si="14"/>
        <v>120.62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60</v>
      </c>
      <c r="D662" s="2">
        <f>'PR-RAS'!E669</f>
        <v>0</v>
      </c>
      <c r="E662" s="2">
        <v>0</v>
      </c>
      <c r="F662" s="2">
        <v>0</v>
      </c>
      <c r="G662" s="3">
        <f t="shared" si="14"/>
        <v>39.660000000000004</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729.65</v>
      </c>
      <c r="D663" s="2">
        <f>'PR-RAS'!E670</f>
        <v>0</v>
      </c>
      <c r="E663" s="2">
        <v>0</v>
      </c>
      <c r="F663" s="2">
        <v>0</v>
      </c>
      <c r="G663" s="3">
        <f t="shared" si="14"/>
        <v>483.0283</v>
      </c>
      <c r="H663" s="3">
        <f t="shared" si="15"/>
        <v>0.35000000000002274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3700</v>
      </c>
      <c r="D664" s="2">
        <f>'PR-RAS'!E671</f>
        <v>0</v>
      </c>
      <c r="E664" s="2">
        <v>0</v>
      </c>
      <c r="F664" s="2">
        <v>0</v>
      </c>
      <c r="G664" s="3">
        <f t="shared" si="14"/>
        <v>2453.1</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21201.4</v>
      </c>
      <c r="D670" s="2">
        <f>'PR-RAS'!E677</f>
        <v>0</v>
      </c>
      <c r="E670" s="2">
        <v>0</v>
      </c>
      <c r="F670" s="2">
        <v>0</v>
      </c>
      <c r="G670" s="3">
        <f t="shared" si="14"/>
        <v>14183.736600000002</v>
      </c>
      <c r="H670" s="3">
        <f t="shared" si="15"/>
        <v>0.40000000000145519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1710342.6</v>
      </c>
      <c r="D676" s="2">
        <f>'PR-RAS'!E683</f>
        <v>1842242.36</v>
      </c>
      <c r="E676" s="2">
        <v>0</v>
      </c>
      <c r="F676" s="2">
        <v>0</v>
      </c>
      <c r="G676" s="3">
        <f t="shared" si="14"/>
        <v>3641508.4410000006</v>
      </c>
      <c r="H676" s="3">
        <f t="shared" si="15"/>
        <v>0.76000000000931323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700</v>
      </c>
      <c r="D717" s="2">
        <f>'PR-RAS'!E724</f>
        <v>0</v>
      </c>
      <c r="E717" s="2">
        <v>0</v>
      </c>
      <c r="F717" s="2">
        <v>0</v>
      </c>
      <c r="G717" s="3">
        <f t="shared" si="14"/>
        <v>501.2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4414.3999999999996</v>
      </c>
      <c r="D726" s="2">
        <f>'PR-RAS'!E733</f>
        <v>0</v>
      </c>
      <c r="E726" s="2">
        <v>0</v>
      </c>
      <c r="F726" s="2">
        <v>0</v>
      </c>
      <c r="G726" s="3">
        <f t="shared" si="14"/>
        <v>3200.4399999999996</v>
      </c>
      <c r="H726" s="3">
        <f t="shared" si="15"/>
        <v>0.3999999999996362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31700.77</v>
      </c>
      <c r="D727" s="2">
        <f>'PR-RAS'!E734</f>
        <v>40693.58</v>
      </c>
      <c r="E727" s="2">
        <v>0</v>
      </c>
      <c r="F727" s="2">
        <v>0</v>
      </c>
      <c r="G727" s="3">
        <f t="shared" si="14"/>
        <v>82101.837180000002</v>
      </c>
      <c r="H727" s="3">
        <f t="shared" si="15"/>
        <v>0.64999999999781721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5233.49</v>
      </c>
      <c r="D729" s="2">
        <f>'PR-RAS'!E736</f>
        <v>2084.5</v>
      </c>
      <c r="E729" s="2">
        <v>0</v>
      </c>
      <c r="F729" s="2">
        <v>0</v>
      </c>
      <c r="G729" s="3">
        <f t="shared" si="14"/>
        <v>6845.0127199999997</v>
      </c>
      <c r="H729" s="3">
        <f t="shared" si="15"/>
        <v>0.98999999999978172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8991.2999999999993</v>
      </c>
      <c r="D731" s="2">
        <f>'PR-RAS'!E738</f>
        <v>4104.7</v>
      </c>
      <c r="E731" s="2">
        <v>0</v>
      </c>
      <c r="F731" s="2">
        <v>0</v>
      </c>
      <c r="G731" s="3">
        <f t="shared" si="14"/>
        <v>12556.510999999997</v>
      </c>
      <c r="H731" s="3">
        <f t="shared" si="15"/>
        <v>0.5999999999994543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8630.08</v>
      </c>
      <c r="D732" s="2">
        <f>'PR-RAS'!E739</f>
        <v>0</v>
      </c>
      <c r="E732" s="2">
        <v>0</v>
      </c>
      <c r="F732" s="2">
        <v>0</v>
      </c>
      <c r="G732" s="3">
        <f t="shared" si="14"/>
        <v>6308.5884799999994</v>
      </c>
      <c r="H732" s="3">
        <f t="shared" si="15"/>
        <v>7.999999999992724E-2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5</v>
      </c>
      <c r="E733" s="2">
        <v>0</v>
      </c>
      <c r="F733" s="2">
        <v>0</v>
      </c>
      <c r="G733" s="3">
        <f t="shared" si="14"/>
        <v>7.32</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1046486.12</v>
      </c>
      <c r="D1011" s="7">
        <f>BILANCA!E6</f>
        <v>597396.49</v>
      </c>
      <c r="E1011" s="7">
        <v>0</v>
      </c>
      <c r="F1011" s="7">
        <v>0</v>
      </c>
      <c r="G1011" s="8">
        <f t="shared" ref="G1011:G1306" si="38">B1011/1000*C1011+B1011/500*D1011</f>
        <v>2241.2790999999997</v>
      </c>
      <c r="H1011" s="8">
        <f t="shared" si="35"/>
        <v>0.60999999998603016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811196.26</v>
      </c>
      <c r="D1012" s="2">
        <f>BILANCA!E7</f>
        <v>391718.72</v>
      </c>
      <c r="E1012" s="2">
        <v>0</v>
      </c>
      <c r="F1012" s="2">
        <v>0</v>
      </c>
      <c r="G1012" s="3">
        <f t="shared" si="38"/>
        <v>3189.2673999999997</v>
      </c>
      <c r="H1012" s="3">
        <f t="shared" si="35"/>
        <v>0.5400000000372529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401173.59</v>
      </c>
      <c r="D1013" s="2">
        <f>BILANCA!E8</f>
        <v>0</v>
      </c>
      <c r="E1013" s="2">
        <v>0</v>
      </c>
      <c r="F1013" s="2">
        <v>0</v>
      </c>
      <c r="G1013" s="3">
        <f t="shared" si="38"/>
        <v>1203.5207700000001</v>
      </c>
      <c r="H1013" s="3">
        <f t="shared" si="35"/>
        <v>0.40999999997438863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401173.59</v>
      </c>
      <c r="D1015" s="2">
        <f>BILANCA!E10</f>
        <v>0</v>
      </c>
      <c r="E1015" s="2">
        <v>0</v>
      </c>
      <c r="F1015" s="2">
        <v>0</v>
      </c>
      <c r="G1015" s="3">
        <f t="shared" si="38"/>
        <v>2005.8679500000001</v>
      </c>
      <c r="H1015" s="3">
        <f t="shared" si="35"/>
        <v>0.40999999997438863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410022.67000000004</v>
      </c>
      <c r="D1017" s="2">
        <f>BILANCA!E12</f>
        <v>391718.72</v>
      </c>
      <c r="E1017" s="2">
        <v>0</v>
      </c>
      <c r="F1017" s="2">
        <v>0</v>
      </c>
      <c r="G1017" s="3">
        <f t="shared" si="38"/>
        <v>8354.2207699999999</v>
      </c>
      <c r="H1017" s="3">
        <f t="shared" si="35"/>
        <v>0.60999999998603016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369394.56000000006</v>
      </c>
      <c r="D1018" s="2">
        <f>BILANCA!E13</f>
        <v>361396.43</v>
      </c>
      <c r="E1018" s="2">
        <v>0</v>
      </c>
      <c r="F1018" s="2">
        <v>0</v>
      </c>
      <c r="G1018" s="3">
        <f t="shared" si="38"/>
        <v>8737.4993600000016</v>
      </c>
      <c r="H1018" s="3">
        <f t="shared" si="35"/>
        <v>0.86999999993713573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138011.72</v>
      </c>
      <c r="D1019" s="2">
        <f>BILANCA!E14</f>
        <v>138011.72</v>
      </c>
      <c r="E1019" s="2">
        <v>0</v>
      </c>
      <c r="F1019" s="2">
        <v>0</v>
      </c>
      <c r="G1019" s="3">
        <f t="shared" si="38"/>
        <v>3726.3164399999996</v>
      </c>
      <c r="H1019" s="3">
        <f t="shared" si="35"/>
        <v>0.55999999999767169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96464.63</v>
      </c>
      <c r="D1020" s="2">
        <f>BILANCA!E15</f>
        <v>95258.2</v>
      </c>
      <c r="E1020" s="2">
        <v>0</v>
      </c>
      <c r="F1020" s="2">
        <v>0</v>
      </c>
      <c r="G1020" s="3">
        <f t="shared" si="38"/>
        <v>2869.8103000000001</v>
      </c>
      <c r="H1020" s="3">
        <f t="shared" si="35"/>
        <v>0.569999999992433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143702.57</v>
      </c>
      <c r="D1022" s="2">
        <f>BILANCA!E17</f>
        <v>136517.44</v>
      </c>
      <c r="E1022" s="2">
        <v>0</v>
      </c>
      <c r="F1022" s="2">
        <v>0</v>
      </c>
      <c r="G1022" s="3">
        <f t="shared" si="38"/>
        <v>5000.8494000000001</v>
      </c>
      <c r="H1022" s="3">
        <f t="shared" si="35"/>
        <v>0.86999999999534339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8784.36</v>
      </c>
      <c r="D1023" s="2">
        <f>BILANCA!E18</f>
        <v>8390.93</v>
      </c>
      <c r="E1023" s="2">
        <v>0</v>
      </c>
      <c r="F1023" s="2">
        <v>0</v>
      </c>
      <c r="G1023" s="3">
        <f t="shared" si="38"/>
        <v>332.36086</v>
      </c>
      <c r="H1023" s="3">
        <f t="shared" si="35"/>
        <v>0.43000000000029104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22537.989999999998</v>
      </c>
      <c r="D1024" s="2">
        <f>BILANCA!E19</f>
        <v>14246.349999999999</v>
      </c>
      <c r="E1024" s="2">
        <v>0</v>
      </c>
      <c r="F1024" s="2">
        <v>0</v>
      </c>
      <c r="G1024" s="3">
        <f t="shared" si="38"/>
        <v>714.42966000000001</v>
      </c>
      <c r="H1024" s="3">
        <f t="shared" si="35"/>
        <v>0.36000000000058208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8863.5</v>
      </c>
      <c r="D1025" s="2">
        <f>BILANCA!E20</f>
        <v>6829.23</v>
      </c>
      <c r="E1025" s="2">
        <v>0</v>
      </c>
      <c r="F1025" s="2">
        <v>0</v>
      </c>
      <c r="G1025" s="3">
        <f t="shared" si="38"/>
        <v>337.82939999999996</v>
      </c>
      <c r="H1025" s="3">
        <f t="shared" si="35"/>
        <v>0.72999999999956344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13551.53</v>
      </c>
      <c r="D1027" s="2">
        <f>BILANCA!E22</f>
        <v>10841.22</v>
      </c>
      <c r="E1027" s="2">
        <v>0</v>
      </c>
      <c r="F1027" s="2">
        <v>0</v>
      </c>
      <c r="G1027" s="3">
        <f t="shared" si="38"/>
        <v>598.97748999999999</v>
      </c>
      <c r="H1027" s="3">
        <f t="shared" si="35"/>
        <v>0.68999999999869033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965.7</v>
      </c>
      <c r="D1030" s="2">
        <f>BILANCA!E25</f>
        <v>772.56</v>
      </c>
      <c r="E1030" s="2">
        <v>0</v>
      </c>
      <c r="F1030" s="2">
        <v>0</v>
      </c>
      <c r="G1030" s="3">
        <f t="shared" si="38"/>
        <v>50.2164</v>
      </c>
      <c r="H1030" s="3">
        <f t="shared" si="35"/>
        <v>0.74000000000000909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842.74</v>
      </c>
      <c r="D1033" s="2">
        <f>BILANCA!E28</f>
        <v>4196.66</v>
      </c>
      <c r="E1033" s="2">
        <v>0</v>
      </c>
      <c r="F1033" s="2">
        <v>0</v>
      </c>
      <c r="G1033" s="3">
        <f t="shared" si="38"/>
        <v>212.42937999999998</v>
      </c>
      <c r="H1033" s="3">
        <f t="shared" si="35"/>
        <v>0.60000000000013642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16113.38</v>
      </c>
      <c r="D1034" s="2">
        <f>BILANCA!E29</f>
        <v>14099.2</v>
      </c>
      <c r="E1034" s="2">
        <v>0</v>
      </c>
      <c r="F1034" s="2">
        <v>0</v>
      </c>
      <c r="G1034" s="3">
        <f t="shared" si="38"/>
        <v>1063.48272</v>
      </c>
      <c r="H1034" s="3">
        <f t="shared" si="35"/>
        <v>0.57999999999992724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18798.939999999999</v>
      </c>
      <c r="D1035" s="2">
        <f>BILANCA!E30</f>
        <v>16449.07</v>
      </c>
      <c r="E1035" s="2">
        <v>0</v>
      </c>
      <c r="F1035" s="2">
        <v>0</v>
      </c>
      <c r="G1035" s="3">
        <f t="shared" si="38"/>
        <v>1292.4270000000001</v>
      </c>
      <c r="H1035" s="3">
        <f t="shared" si="35"/>
        <v>0.13000000000101863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2685.56</v>
      </c>
      <c r="D1039" s="2">
        <f>BILANCA!E34</f>
        <v>2349.87</v>
      </c>
      <c r="E1039" s="2">
        <v>0</v>
      </c>
      <c r="F1039" s="2">
        <v>0</v>
      </c>
      <c r="G1039" s="3">
        <f t="shared" si="38"/>
        <v>214.1737</v>
      </c>
      <c r="H1039" s="3">
        <f t="shared" si="35"/>
        <v>0.57000000000016371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1976.74</v>
      </c>
      <c r="D1040" s="2">
        <f>BILANCA!E35</f>
        <v>1976.74</v>
      </c>
      <c r="E1040" s="2">
        <v>0</v>
      </c>
      <c r="F1040" s="2">
        <v>0</v>
      </c>
      <c r="G1040" s="3">
        <f t="shared" si="38"/>
        <v>177.9066</v>
      </c>
      <c r="H1040" s="3">
        <f t="shared" si="35"/>
        <v>0.51999999999998181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1976.74</v>
      </c>
      <c r="D1041" s="2">
        <f>BILANCA!E36</f>
        <v>1976.74</v>
      </c>
      <c r="E1041" s="2">
        <v>0</v>
      </c>
      <c r="F1041" s="2">
        <v>0</v>
      </c>
      <c r="G1041" s="3">
        <f t="shared" si="38"/>
        <v>183.83681999999999</v>
      </c>
      <c r="H1041" s="3">
        <f t="shared" si="35"/>
        <v>0.51999999999998181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235289.86</v>
      </c>
      <c r="D1074" s="2">
        <f>BILANCA!E69</f>
        <v>205677.77</v>
      </c>
      <c r="E1074" s="2">
        <v>0</v>
      </c>
      <c r="F1074" s="2">
        <v>0</v>
      </c>
      <c r="G1074" s="3">
        <f t="shared" si="38"/>
        <v>41385.3056</v>
      </c>
      <c r="H1074" s="3">
        <f t="shared" si="35"/>
        <v>0.37000000002444722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235253</v>
      </c>
      <c r="D1075" s="2">
        <f>BILANCA!E70</f>
        <v>221.93</v>
      </c>
      <c r="E1075" s="2">
        <v>0</v>
      </c>
      <c r="F1075" s="2">
        <v>0</v>
      </c>
      <c r="G1075" s="3">
        <f t="shared" si="38"/>
        <v>15320.295899999999</v>
      </c>
      <c r="H1075" s="3">
        <f t="shared" si="35"/>
        <v>6.9999999999993179E-2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235253</v>
      </c>
      <c r="D1076" s="2">
        <f>BILANCA!E71</f>
        <v>221.93</v>
      </c>
      <c r="E1076" s="2">
        <v>0</v>
      </c>
      <c r="F1076" s="2">
        <v>0</v>
      </c>
      <c r="G1076" s="3">
        <f t="shared" si="38"/>
        <v>15555.992760000001</v>
      </c>
      <c r="H1076" s="3">
        <f t="shared" si="35"/>
        <v>6.9999999999993179E-2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235253</v>
      </c>
      <c r="D1078" s="2">
        <f>BILANCA!E73</f>
        <v>0</v>
      </c>
      <c r="E1078" s="2">
        <v>0</v>
      </c>
      <c r="F1078" s="2">
        <v>0</v>
      </c>
      <c r="G1078" s="3">
        <f t="shared" si="38"/>
        <v>15997.204000000002</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221.93</v>
      </c>
      <c r="E1080" s="2">
        <v>0</v>
      </c>
      <c r="F1080" s="2">
        <v>0</v>
      </c>
      <c r="G1080" s="3">
        <f t="shared" si="38"/>
        <v>31.070200000000003</v>
      </c>
      <c r="H1080" s="3">
        <f t="shared" si="35"/>
        <v>6.9999999999993179E-2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36.86</v>
      </c>
      <c r="D1152" s="2">
        <f>BILANCA!E147</f>
        <v>205455.84</v>
      </c>
      <c r="E1152" s="2">
        <v>0</v>
      </c>
      <c r="F1152" s="2">
        <v>0</v>
      </c>
      <c r="G1152" s="3">
        <f t="shared" si="38"/>
        <v>58354.692679999993</v>
      </c>
      <c r="H1152" s="3">
        <f t="shared" si="41"/>
        <v>0.30000000000349303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36.86</v>
      </c>
      <c r="D1164" s="2">
        <f>BILANCA!E159</f>
        <v>0</v>
      </c>
      <c r="E1164" s="2">
        <v>0</v>
      </c>
      <c r="F1164" s="2">
        <v>0</v>
      </c>
      <c r="G1164" s="3">
        <f t="shared" si="38"/>
        <v>5.6764399999999995</v>
      </c>
      <c r="H1164" s="3">
        <f t="shared" si="41"/>
        <v>0.14000000000000057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279.75</v>
      </c>
      <c r="E1166" s="2">
        <v>0</v>
      </c>
      <c r="F1166" s="2">
        <v>0</v>
      </c>
      <c r="G1166" s="3">
        <f t="shared" si="38"/>
        <v>87.281999999999996</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205176.09</v>
      </c>
      <c r="E1167" s="2">
        <v>0</v>
      </c>
      <c r="F1167" s="2">
        <v>0</v>
      </c>
      <c r="G1167" s="3">
        <f t="shared" si="38"/>
        <v>64425.292260000002</v>
      </c>
      <c r="H1167" s="3">
        <f t="shared" si="41"/>
        <v>8.999999999650754E-2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1046486.12</v>
      </c>
      <c r="D1180" s="2">
        <f>BILANCA!E176</f>
        <v>597396.49</v>
      </c>
      <c r="E1180" s="2">
        <v>0</v>
      </c>
      <c r="F1180" s="2">
        <v>0</v>
      </c>
      <c r="G1180" s="3">
        <f t="shared" si="38"/>
        <v>381017.44700000004</v>
      </c>
      <c r="H1180" s="3">
        <f t="shared" si="41"/>
        <v>0.60999999998603016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356490.15</v>
      </c>
      <c r="D1181" s="2">
        <f>BILANCA!E177</f>
        <v>151949.07</v>
      </c>
      <c r="E1181" s="2">
        <v>0</v>
      </c>
      <c r="F1181" s="2">
        <v>0</v>
      </c>
      <c r="G1181" s="3">
        <f t="shared" si="38"/>
        <v>112926.39759000001</v>
      </c>
      <c r="H1181" s="3">
        <f t="shared" si="41"/>
        <v>0.22000000003026798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262409.44</v>
      </c>
      <c r="D1182" s="2">
        <f>BILANCA!E178</f>
        <v>88945.07</v>
      </c>
      <c r="E1182" s="2">
        <v>0</v>
      </c>
      <c r="F1182" s="2">
        <v>0</v>
      </c>
      <c r="G1182" s="3">
        <f t="shared" si="38"/>
        <v>75731.527759999997</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249008.71</v>
      </c>
      <c r="D1184" s="2">
        <f>BILANCA!E180</f>
        <v>88945.07</v>
      </c>
      <c r="E1184" s="2">
        <v>0</v>
      </c>
      <c r="F1184" s="2">
        <v>0</v>
      </c>
      <c r="G1184" s="3">
        <f t="shared" si="38"/>
        <v>74280.399899999989</v>
      </c>
      <c r="H1184" s="3">
        <f t="shared" si="41"/>
        <v>0.36000000001513399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811.39</v>
      </c>
      <c r="D1185" s="2">
        <f>BILANCA!E181</f>
        <v>0</v>
      </c>
      <c r="E1185" s="2">
        <v>0</v>
      </c>
      <c r="F1185" s="2">
        <v>0</v>
      </c>
      <c r="G1185" s="3">
        <f t="shared" si="38"/>
        <v>141.99324999999999</v>
      </c>
      <c r="H1185" s="3">
        <f t="shared" si="41"/>
        <v>0.38999999999998636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811.39</v>
      </c>
      <c r="D1188" s="2">
        <f>BILANCA!E184</f>
        <v>0</v>
      </c>
      <c r="E1188" s="2">
        <v>0</v>
      </c>
      <c r="F1188" s="2">
        <v>0</v>
      </c>
      <c r="G1188" s="3">
        <f t="shared" si="38"/>
        <v>144.42741999999998</v>
      </c>
      <c r="H1188" s="3">
        <f t="shared" si="41"/>
        <v>0.38999999999998636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12589.34</v>
      </c>
      <c r="D1200" s="2">
        <f>BILANCA!E196</f>
        <v>0</v>
      </c>
      <c r="E1200" s="2">
        <v>0</v>
      </c>
      <c r="F1200" s="2">
        <v>0</v>
      </c>
      <c r="G1200" s="3">
        <f t="shared" si="38"/>
        <v>2391.9746</v>
      </c>
      <c r="H1200" s="3">
        <f t="shared" si="41"/>
        <v>0.34000000000014552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94080.71</v>
      </c>
      <c r="D1201" s="2">
        <f>BILANCA!E197</f>
        <v>0</v>
      </c>
      <c r="E1201" s="2">
        <v>0</v>
      </c>
      <c r="F1201" s="2">
        <v>0</v>
      </c>
      <c r="G1201" s="3">
        <f t="shared" si="38"/>
        <v>17969.41561</v>
      </c>
      <c r="H1201" s="3">
        <f t="shared" si="41"/>
        <v>0.28999999999359716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94080.71</v>
      </c>
      <c r="D1202" s="2">
        <f>BILANCA!E198</f>
        <v>0</v>
      </c>
      <c r="E1202" s="2">
        <v>0</v>
      </c>
      <c r="F1202" s="2">
        <v>0</v>
      </c>
      <c r="G1202" s="3">
        <f t="shared" ref="G1202:G1206" si="44">B1202/1000*C1202+B1202/500*D1202</f>
        <v>18063.496320000002</v>
      </c>
      <c r="H1202" s="3">
        <f t="shared" ref="H1202:H1206" si="45">ABS(C1202-ROUND(C1202,0))+ABS(D1202-ROUND(D1202,0))</f>
        <v>0.28999999999359716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63004</v>
      </c>
      <c r="E1251" s="2">
        <v>0</v>
      </c>
      <c r="F1251" s="2">
        <v>0</v>
      </c>
      <c r="G1251" s="3">
        <f>B1251/1000*C1251+B1251/500*D1251</f>
        <v>30367.928</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689995.97</v>
      </c>
      <c r="D1255" s="2">
        <f>BILANCA!E251</f>
        <v>445447.42</v>
      </c>
      <c r="E1255" s="2">
        <v>0</v>
      </c>
      <c r="F1255" s="2">
        <v>0</v>
      </c>
      <c r="G1255" s="3">
        <f t="shared" si="38"/>
        <v>387318.24844999996</v>
      </c>
      <c r="H1255" s="3">
        <f t="shared" si="41"/>
        <v>0.45000000001164153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669473.96</v>
      </c>
      <c r="D1256" s="2">
        <f>BILANCA!E252</f>
        <v>500632.56</v>
      </c>
      <c r="E1256" s="2">
        <v>0</v>
      </c>
      <c r="F1256" s="2">
        <v>0</v>
      </c>
      <c r="G1256" s="3">
        <f t="shared" si="38"/>
        <v>411001.81367999996</v>
      </c>
      <c r="H1256" s="3">
        <f t="shared" si="41"/>
        <v>0.48000000003958121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669473.96</v>
      </c>
      <c r="D1257" s="2">
        <f>BILANCA!E253</f>
        <v>500632.56</v>
      </c>
      <c r="E1257" s="2">
        <v>0</v>
      </c>
      <c r="F1257" s="2">
        <v>0</v>
      </c>
      <c r="G1257" s="3">
        <f t="shared" si="38"/>
        <v>412672.55275999999</v>
      </c>
      <c r="H1257" s="3">
        <f t="shared" si="41"/>
        <v>0.48000000003958121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20485.150000000001</v>
      </c>
      <c r="D1259" s="2">
        <f>BILANCA!E255</f>
        <v>-55972.89</v>
      </c>
      <c r="E1259" s="2">
        <v>0</v>
      </c>
      <c r="F1259" s="2">
        <v>0</v>
      </c>
      <c r="G1259" s="3">
        <f t="shared" si="38"/>
        <v>-22773.69687</v>
      </c>
      <c r="H1259" s="3">
        <f t="shared" si="41"/>
        <v>0.26000000000203727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44565.86</v>
      </c>
      <c r="D1260" s="2">
        <f>BILANCA!E256</f>
        <v>0</v>
      </c>
      <c r="E1260" s="2">
        <v>0</v>
      </c>
      <c r="F1260" s="2">
        <v>0</v>
      </c>
      <c r="G1260" s="3">
        <f t="shared" si="38"/>
        <v>11141.465</v>
      </c>
      <c r="H1260" s="3">
        <f t="shared" si="41"/>
        <v>0.13999999999941792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44565.86</v>
      </c>
      <c r="D1261" s="2">
        <f>BILANCA!E257</f>
        <v>0</v>
      </c>
      <c r="E1261" s="2">
        <v>0</v>
      </c>
      <c r="F1261" s="2">
        <v>0</v>
      </c>
      <c r="G1261" s="3">
        <f t="shared" si="38"/>
        <v>11186.030860000001</v>
      </c>
      <c r="H1261" s="3">
        <f t="shared" si="41"/>
        <v>0.13999999999941792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24080.71</v>
      </c>
      <c r="D1264" s="2">
        <f>BILANCA!E260</f>
        <v>55972.89</v>
      </c>
      <c r="E1264" s="2">
        <v>0</v>
      </c>
      <c r="F1264" s="2">
        <v>0</v>
      </c>
      <c r="G1264" s="3">
        <f t="shared" si="38"/>
        <v>34550.728459999998</v>
      </c>
      <c r="H1264" s="3">
        <f t="shared" si="41"/>
        <v>0.40000000000145519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48723.62</v>
      </c>
      <c r="E1265" s="2">
        <v>0</v>
      </c>
      <c r="F1265" s="2">
        <v>0</v>
      </c>
      <c r="G1265" s="3">
        <f t="shared" si="38"/>
        <v>24849.046200000001</v>
      </c>
      <c r="H1265" s="3">
        <f t="shared" si="41"/>
        <v>0.37999999999738066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24080.71</v>
      </c>
      <c r="D1266" s="2">
        <f>BILANCA!E262</f>
        <v>7249.27</v>
      </c>
      <c r="E1266" s="2">
        <v>0</v>
      </c>
      <c r="F1266" s="2">
        <v>0</v>
      </c>
      <c r="G1266" s="3">
        <f t="shared" si="38"/>
        <v>9876.2880000000005</v>
      </c>
      <c r="H1266" s="3">
        <f t="shared" si="41"/>
        <v>0.56000000000130967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36.86</v>
      </c>
      <c r="D1278" s="2">
        <f>BILANCA!E274</f>
        <v>787.75</v>
      </c>
      <c r="E1278" s="2">
        <v>0</v>
      </c>
      <c r="F1278" s="2">
        <v>0</v>
      </c>
      <c r="G1278" s="3">
        <f t="shared" si="38"/>
        <v>432.11248000000006</v>
      </c>
      <c r="H1278" s="3">
        <f t="shared" si="41"/>
        <v>0.39000000000000057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36.86</v>
      </c>
      <c r="D1292" s="2">
        <f>BILANCA!E288</f>
        <v>787.75</v>
      </c>
      <c r="E1292" s="2">
        <v>0</v>
      </c>
      <c r="F1292" s="2">
        <v>0</v>
      </c>
      <c r="G1292" s="3">
        <f t="shared" si="48"/>
        <v>454.68551999999994</v>
      </c>
      <c r="H1292" s="3">
        <f t="shared" si="49"/>
        <v>0.39000000000000057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142882</v>
      </c>
      <c r="E1301" s="2">
        <v>0</v>
      </c>
      <c r="F1301" s="2">
        <v>0</v>
      </c>
      <c r="G1301" s="3">
        <f t="shared" si="38"/>
        <v>83157.323999999993</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142882</v>
      </c>
      <c r="E1302" s="2">
        <v>0</v>
      </c>
      <c r="F1302" s="2">
        <v>0</v>
      </c>
      <c r="G1302" s="3">
        <f t="shared" si="38"/>
        <v>83443.087999999989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36.86</v>
      </c>
      <c r="D1305" s="2">
        <f>BILANCA!E302</f>
        <v>205455.84</v>
      </c>
      <c r="E1305" s="2">
        <v>0</v>
      </c>
      <c r="F1305" s="2">
        <v>0</v>
      </c>
      <c r="G1305" s="3">
        <f t="shared" si="38"/>
        <v>121229.81929999999</v>
      </c>
      <c r="H1305" s="3">
        <f t="shared" si="41"/>
        <v>0.30000000000349303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205176.09</v>
      </c>
      <c r="E1338" s="2">
        <v>0</v>
      </c>
      <c r="F1338" s="2">
        <v>0</v>
      </c>
      <c r="G1338" s="3">
        <f t="shared" si="52"/>
        <v>134595.51504</v>
      </c>
      <c r="H1338" s="3">
        <f t="shared" si="41"/>
        <v>8.999999999650754E-2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257906</v>
      </c>
      <c r="D1339" s="2">
        <f>BILANCA!E336</f>
        <v>88945.07</v>
      </c>
      <c r="E1339" s="2">
        <v>0</v>
      </c>
      <c r="F1339" s="2">
        <v>0</v>
      </c>
      <c r="G1339" s="3">
        <f t="shared" si="52"/>
        <v>143376.93006000001</v>
      </c>
      <c r="H1339" s="3">
        <f t="shared" si="41"/>
        <v>7.0000000006984919E-2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4503.4399999999996</v>
      </c>
      <c r="D1340" s="2">
        <f>BILANCA!E337</f>
        <v>0</v>
      </c>
      <c r="E1340" s="2">
        <v>0</v>
      </c>
      <c r="F1340" s="2">
        <v>0</v>
      </c>
      <c r="G1340" s="3">
        <f t="shared" si="52"/>
        <v>1486.1351999999999</v>
      </c>
      <c r="H1340" s="3">
        <f t="shared" si="41"/>
        <v>0.43999999999959982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94080.71</v>
      </c>
      <c r="D1341" s="2">
        <f>BILANCA!E338</f>
        <v>0</v>
      </c>
      <c r="E1341" s="2">
        <v>0</v>
      </c>
      <c r="F1341" s="2">
        <v>0</v>
      </c>
      <c r="G1341" s="3">
        <f t="shared" si="52"/>
        <v>31140.715010000004</v>
      </c>
      <c r="H1341" s="3">
        <f t="shared" si="41"/>
        <v>0.28999999999359716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63004</v>
      </c>
      <c r="E1374" s="2">
        <v>0</v>
      </c>
      <c r="F1374" s="2">
        <v>0</v>
      </c>
      <c r="G1374" s="3">
        <f t="shared" si="59"/>
        <v>45866.911999999997</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142882</v>
      </c>
      <c r="E1399" s="2">
        <v>0</v>
      </c>
      <c r="F1399" s="2">
        <v>0</v>
      </c>
      <c r="G1399" s="3">
        <f t="shared" si="61"/>
        <v>111162.196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1956967.38</v>
      </c>
      <c r="D1510" s="2">
        <f>'RAS-funkcijski'!E114</f>
        <v>2209461.96</v>
      </c>
      <c r="E1510" s="2">
        <v>0</v>
      </c>
      <c r="F1510" s="2">
        <v>0</v>
      </c>
      <c r="G1510" s="3">
        <f t="shared" si="52"/>
        <v>701348.04300000006</v>
      </c>
      <c r="H1510" s="3">
        <f t="shared" si="63"/>
        <v>0.41999999992549419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1956967.38</v>
      </c>
      <c r="D1514" s="2">
        <f>'RAS-funkcijski'!E118</f>
        <v>2209461.96</v>
      </c>
      <c r="E1514" s="2">
        <v>0</v>
      </c>
      <c r="F1514" s="2">
        <v>0</v>
      </c>
      <c r="G1514" s="3">
        <f t="shared" si="52"/>
        <v>726851.60820000002</v>
      </c>
      <c r="H1514" s="3">
        <f t="shared" si="63"/>
        <v>0.41999999992549419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1956967.38</v>
      </c>
      <c r="D1516" s="2">
        <f>'RAS-funkcijski'!E120</f>
        <v>2209461.96</v>
      </c>
      <c r="E1516" s="2">
        <v>0</v>
      </c>
      <c r="F1516" s="2">
        <v>0</v>
      </c>
      <c r="G1516" s="3">
        <f t="shared" si="52"/>
        <v>739603.39080000005</v>
      </c>
      <c r="H1516" s="3">
        <f t="shared" si="63"/>
        <v>0.41999999992549419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1956967.38</v>
      </c>
      <c r="D1537" s="14">
        <f>'RAS-funkcijski'!E141</f>
        <v>2209461.96</v>
      </c>
      <c r="E1537" s="14">
        <v>0</v>
      </c>
      <c r="F1537" s="14">
        <v>0</v>
      </c>
      <c r="G1537" s="15">
        <f t="shared" si="52"/>
        <v>873497.10810000007</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4503.4399999999996</v>
      </c>
      <c r="D1582" s="7"/>
      <c r="E1582" s="7">
        <v>0</v>
      </c>
      <c r="F1582" s="7">
        <v>0</v>
      </c>
      <c r="G1582" s="8">
        <f t="shared" ref="G1582:G1686" si="70">B1582/1000*C1582</f>
        <v>4.5034399999999994</v>
      </c>
      <c r="H1582" s="8">
        <f t="shared" ref="H1582:H1686" si="71">ABS(C1582-ROUND(C1582,0))</f>
        <v>0.43999999999959982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2273799.4300000002</v>
      </c>
      <c r="D1583" s="2">
        <v>0</v>
      </c>
      <c r="E1583" s="2">
        <v>0</v>
      </c>
      <c r="F1583" s="2">
        <v>0</v>
      </c>
      <c r="G1583" s="3">
        <f t="shared" si="70"/>
        <v>4547.5988600000001</v>
      </c>
      <c r="H1583" s="3">
        <f t="shared" si="71"/>
        <v>0.43000000016763806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2203546.16</v>
      </c>
      <c r="D1585" s="2">
        <v>0</v>
      </c>
      <c r="E1585" s="2">
        <v>0</v>
      </c>
      <c r="F1585" s="2">
        <v>0</v>
      </c>
      <c r="G1585" s="3">
        <f t="shared" si="70"/>
        <v>8814.1846400000013</v>
      </c>
      <c r="H1585" s="3">
        <f t="shared" si="71"/>
        <v>0.16000000014901161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1818171.86</v>
      </c>
      <c r="D1586" s="2">
        <v>0</v>
      </c>
      <c r="E1586" s="2">
        <v>0</v>
      </c>
      <c r="F1586" s="2">
        <v>0</v>
      </c>
      <c r="G1586" s="3">
        <f t="shared" si="70"/>
        <v>9090.8593000000001</v>
      </c>
      <c r="H1586" s="3">
        <f t="shared" si="71"/>
        <v>0.13999999989755452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379113.05</v>
      </c>
      <c r="D1587" s="2">
        <v>0</v>
      </c>
      <c r="E1587" s="2">
        <v>0</v>
      </c>
      <c r="F1587" s="2">
        <v>0</v>
      </c>
      <c r="G1587" s="3">
        <f t="shared" si="70"/>
        <v>2274.6783</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707.36</v>
      </c>
      <c r="D1588" s="2">
        <v>0</v>
      </c>
      <c r="E1588" s="2">
        <v>0</v>
      </c>
      <c r="F1588" s="2">
        <v>0</v>
      </c>
      <c r="G1588" s="3">
        <f t="shared" si="70"/>
        <v>4.9515200000000004</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5553.89</v>
      </c>
      <c r="D1593" s="2">
        <v>0</v>
      </c>
      <c r="E1593" s="2">
        <v>0</v>
      </c>
      <c r="F1593" s="2">
        <v>0</v>
      </c>
      <c r="G1593" s="3">
        <f t="shared" si="70"/>
        <v>66.646680000000003</v>
      </c>
      <c r="H1593" s="3">
        <f t="shared" si="71"/>
        <v>0.10999999999967258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7249.27</v>
      </c>
      <c r="D1594" s="2">
        <v>0</v>
      </c>
      <c r="E1594" s="2">
        <v>0</v>
      </c>
      <c r="F1594" s="2">
        <v>0</v>
      </c>
      <c r="G1594" s="3">
        <f t="shared" si="70"/>
        <v>94.24051</v>
      </c>
      <c r="H1594" s="3">
        <f t="shared" si="71"/>
        <v>0.27000000000043656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63004</v>
      </c>
      <c r="D1601" s="2">
        <v>0</v>
      </c>
      <c r="E1601" s="2">
        <v>0</v>
      </c>
      <c r="F1601" s="2">
        <v>0</v>
      </c>
      <c r="G1601" s="3">
        <f>B1601/1000*C1601</f>
        <v>1260.08</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2126353.8000000003</v>
      </c>
      <c r="D1602" s="2">
        <v>0</v>
      </c>
      <c r="E1602" s="2">
        <v>0</v>
      </c>
      <c r="F1602" s="2">
        <v>0</v>
      </c>
      <c r="G1602" s="3">
        <f t="shared" si="70"/>
        <v>44653.429800000005</v>
      </c>
      <c r="H1602" s="3">
        <f t="shared" si="71"/>
        <v>0.19999999972060323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2119104.5300000003</v>
      </c>
      <c r="D1604" s="2">
        <v>0</v>
      </c>
      <c r="E1604" s="2">
        <v>0</v>
      </c>
      <c r="F1604" s="2">
        <v>0</v>
      </c>
      <c r="G1604" s="3">
        <f t="shared" si="70"/>
        <v>48739.404190000008</v>
      </c>
      <c r="H1604" s="3">
        <f t="shared" si="71"/>
        <v>0.46999999973922968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1818171.86</v>
      </c>
      <c r="D1605" s="2">
        <v>0</v>
      </c>
      <c r="E1605" s="2">
        <v>0</v>
      </c>
      <c r="F1605" s="2">
        <v>0</v>
      </c>
      <c r="G1605" s="3">
        <f t="shared" si="70"/>
        <v>43636.124640000002</v>
      </c>
      <c r="H1605" s="3">
        <f t="shared" si="71"/>
        <v>0.13999999989755452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294671.42</v>
      </c>
      <c r="D1606" s="2">
        <v>0</v>
      </c>
      <c r="E1606" s="2">
        <v>0</v>
      </c>
      <c r="F1606" s="2">
        <v>0</v>
      </c>
      <c r="G1606" s="3">
        <f t="shared" si="70"/>
        <v>7366.7855</v>
      </c>
      <c r="H1606" s="3">
        <f t="shared" si="71"/>
        <v>0.41999999998370185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707.36</v>
      </c>
      <c r="D1607" s="2">
        <v>0</v>
      </c>
      <c r="E1607" s="2">
        <v>0</v>
      </c>
      <c r="F1607" s="2">
        <v>0</v>
      </c>
      <c r="G1607" s="3">
        <f t="shared" si="70"/>
        <v>18.391359999999999</v>
      </c>
      <c r="H1607" s="3">
        <f t="shared" si="71"/>
        <v>0.36000000000001364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5553.89</v>
      </c>
      <c r="D1612" s="2">
        <v>0</v>
      </c>
      <c r="E1612" s="2">
        <v>0</v>
      </c>
      <c r="F1612" s="2">
        <v>0</v>
      </c>
      <c r="G1612" s="3">
        <f t="shared" si="70"/>
        <v>172.17059</v>
      </c>
      <c r="H1612" s="3">
        <f t="shared" si="71"/>
        <v>0.10999999999967258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7249.27</v>
      </c>
      <c r="D1613" s="2">
        <v>0</v>
      </c>
      <c r="E1613" s="2">
        <v>0</v>
      </c>
      <c r="F1613" s="2">
        <v>0</v>
      </c>
      <c r="G1613" s="3">
        <f t="shared" si="70"/>
        <v>231.97664000000003</v>
      </c>
      <c r="H1613" s="3">
        <f t="shared" si="71"/>
        <v>0.27000000000043656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151949.06999999983</v>
      </c>
      <c r="D1621" s="2">
        <v>0</v>
      </c>
      <c r="E1621" s="2">
        <v>0</v>
      </c>
      <c r="F1621" s="2">
        <v>0</v>
      </c>
      <c r="G1621" s="3">
        <f t="shared" si="70"/>
        <v>6077.962799999993</v>
      </c>
      <c r="H1621" s="3">
        <f t="shared" si="71"/>
        <v>6.9999999832361937E-2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88945.07</v>
      </c>
      <c r="D1622" s="2">
        <v>0</v>
      </c>
      <c r="E1622" s="2">
        <v>0</v>
      </c>
      <c r="F1622" s="2">
        <v>0</v>
      </c>
      <c r="G1622" s="3">
        <f t="shared" si="70"/>
        <v>3646.7478700000006</v>
      </c>
      <c r="H1622" s="3">
        <f t="shared" si="71"/>
        <v>7.0000000006984919E-2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88945.07</v>
      </c>
      <c r="D1628" s="2">
        <v>0</v>
      </c>
      <c r="E1628" s="2">
        <v>0</v>
      </c>
      <c r="F1628" s="2">
        <v>0</v>
      </c>
      <c r="G1628" s="3">
        <f t="shared" si="70"/>
        <v>4180.4182900000005</v>
      </c>
      <c r="H1628" s="3">
        <f t="shared" si="71"/>
        <v>7.0000000006984919E-2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88945.07</v>
      </c>
      <c r="D1634" s="2">
        <v>0</v>
      </c>
      <c r="E1634" s="2">
        <v>0</v>
      </c>
      <c r="F1634" s="2">
        <v>0</v>
      </c>
      <c r="G1634" s="3">
        <f t="shared" si="70"/>
        <v>4714.08871</v>
      </c>
      <c r="H1634" s="3">
        <f t="shared" si="71"/>
        <v>7.0000000006984919E-2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80925.070000000007</v>
      </c>
      <c r="D1635" s="2">
        <v>0</v>
      </c>
      <c r="E1635" s="2">
        <v>0</v>
      </c>
      <c r="F1635" s="2">
        <v>0</v>
      </c>
      <c r="G1635" s="3">
        <f t="shared" si="70"/>
        <v>4369.9537800000007</v>
      </c>
      <c r="H1635" s="3">
        <f t="shared" si="71"/>
        <v>7.0000000006984919E-2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7870</v>
      </c>
      <c r="D1636" s="2">
        <v>0</v>
      </c>
      <c r="E1636" s="2">
        <v>0</v>
      </c>
      <c r="F1636" s="2">
        <v>0</v>
      </c>
      <c r="G1636" s="3">
        <f t="shared" si="70"/>
        <v>432.85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150</v>
      </c>
      <c r="D1637" s="2">
        <v>0</v>
      </c>
      <c r="E1637" s="2">
        <v>0</v>
      </c>
      <c r="F1637" s="2">
        <v>0</v>
      </c>
      <c r="G1637" s="3">
        <f t="shared" si="70"/>
        <v>8.4</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63004</v>
      </c>
      <c r="D1681" s="2">
        <v>0</v>
      </c>
      <c r="E1681" s="2">
        <v>0</v>
      </c>
      <c r="F1681" s="2">
        <v>0</v>
      </c>
      <c r="G1681" s="3">
        <f t="shared" si="70"/>
        <v>6300.4000000000005</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63004</v>
      </c>
      <c r="D1686" s="14">
        <v>0</v>
      </c>
      <c r="E1686" s="14">
        <v>0</v>
      </c>
      <c r="F1686" s="14">
        <v>0</v>
      </c>
      <c r="G1686" s="15">
        <f t="shared" si="70"/>
        <v>6615.42</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19343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1977452.5300000003</v>
      </c>
      <c r="I17" s="275">
        <f>'PR-RAS'!E6</f>
        <v>2038852.4600000002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1932886.6699999997</v>
      </c>
      <c r="I18" s="275">
        <f>'PR-RAS'!E152</f>
        <v>2202212.69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20485.150000000605</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55972.889999999767</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811196.26</v>
      </c>
      <c r="I22" s="275">
        <f>BILANCA!E7</f>
        <v>391718.72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235289.86</v>
      </c>
      <c r="I23" s="275">
        <f>BILANCA!E69</f>
        <v>205677.77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356490.15</v>
      </c>
      <c r="I24" s="275">
        <f>BILANCA!E177</f>
        <v>151949.07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689995.97</v>
      </c>
      <c r="I25" s="275">
        <f>BILANCA!E251</f>
        <v>445447.42</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1956967.38</v>
      </c>
      <c r="I30" s="275">
        <f>'RAS-funkcijski'!E114</f>
        <v>2209461.96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1956967.38</v>
      </c>
      <c r="I31" s="275">
        <f>'RAS-funkcijski'!E141</f>
        <v>2209461.96</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4503.4399999999996</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151949.06999999983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88945.07</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63004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D303" sqref="D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1977452.5300000003</v>
      </c>
      <c r="E6" s="60">
        <f>E7+E43+E49+E82+E106+E125+E134+E140</f>
        <v>2038852.4600000002</v>
      </c>
      <c r="F6" s="45">
        <f t="shared" ref="F6:F132" si="0">IF(D6&lt;&gt;0,IF(E6/D6&gt;=100,"&gt;&gt;100",E6/D6*100),"-")</f>
        <v>103.10500146367609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1787335.2500000002</v>
      </c>
      <c r="E49" s="60">
        <f>E50+E53+E58+E61+E64+E68+E71+E74+E77</f>
        <v>1842242.36</v>
      </c>
      <c r="F49" s="45">
        <f t="shared" si="0"/>
        <v>103.07200957402927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4489.6499999999996</v>
      </c>
      <c r="E58" s="60">
        <f t="shared" si="9"/>
        <v>0</v>
      </c>
      <c r="F58" s="45">
        <f t="shared" si="0"/>
        <v>0</v>
      </c>
    </row>
    <row r="59" spans="1:6" ht="24" x14ac:dyDescent="0.2">
      <c r="A59" s="63">
        <v>6331</v>
      </c>
      <c r="B59" s="65" t="s">
        <v>121</v>
      </c>
      <c r="C59" s="247" t="s">
        <v>122</v>
      </c>
      <c r="D59" s="194">
        <v>4489.6499999999996</v>
      </c>
      <c r="E59" s="194"/>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21201.4</v>
      </c>
      <c r="E61" s="60">
        <f t="shared" si="10"/>
        <v>0</v>
      </c>
      <c r="F61" s="45">
        <f t="shared" si="0"/>
        <v>0</v>
      </c>
    </row>
    <row r="62" spans="1:6" ht="12.75" customHeight="1" x14ac:dyDescent="0.2">
      <c r="A62" s="63">
        <v>6341</v>
      </c>
      <c r="B62" s="65" t="s">
        <v>127</v>
      </c>
      <c r="C62" s="247" t="s">
        <v>128</v>
      </c>
      <c r="D62" s="194">
        <v>21201.4</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1710342.6</v>
      </c>
      <c r="E68" s="60">
        <f t="shared" si="11"/>
        <v>1842242.36</v>
      </c>
      <c r="F68" s="45">
        <f t="shared" si="0"/>
        <v>107.71189117314859</v>
      </c>
    </row>
    <row r="69" spans="1:6" ht="12.75" customHeight="1" x14ac:dyDescent="0.2">
      <c r="A69" s="63" t="s">
        <v>141</v>
      </c>
      <c r="B69" s="64" t="s">
        <v>142</v>
      </c>
      <c r="C69" s="247" t="s">
        <v>141</v>
      </c>
      <c r="D69" s="194">
        <v>1710342.6</v>
      </c>
      <c r="E69" s="194">
        <v>1842242.36</v>
      </c>
      <c r="F69" s="45">
        <f t="shared" si="0"/>
        <v>107.71189117314859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51301.599999999999</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51301.599999999999</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1002.9000000000001</v>
      </c>
      <c r="E82" s="60">
        <f t="shared" si="15"/>
        <v>923.81000000000006</v>
      </c>
      <c r="F82" s="45">
        <f t="shared" si="0"/>
        <v>92.113869777644837</v>
      </c>
    </row>
    <row r="83" spans="1:6" ht="12.75" customHeight="1" x14ac:dyDescent="0.2">
      <c r="A83" s="63">
        <v>641</v>
      </c>
      <c r="B83" s="64" t="s">
        <v>169</v>
      </c>
      <c r="C83" s="247" t="s">
        <v>170</v>
      </c>
      <c r="D83" s="60">
        <f t="shared" ref="D83:E83" si="16">SUM(D84:D90)</f>
        <v>237.94</v>
      </c>
      <c r="E83" s="60">
        <f t="shared" si="16"/>
        <v>40.1</v>
      </c>
      <c r="F83" s="45">
        <f t="shared" si="0"/>
        <v>16.852988148272672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237.94</v>
      </c>
      <c r="E85" s="194">
        <v>40.1</v>
      </c>
      <c r="F85" s="45">
        <f t="shared" si="0"/>
        <v>16.852988148272672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764.96</v>
      </c>
      <c r="E91" s="60">
        <f t="shared" si="17"/>
        <v>883.71</v>
      </c>
      <c r="F91" s="45">
        <f t="shared" si="0"/>
        <v>115.52368751307259</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764.96</v>
      </c>
      <c r="E93" s="194">
        <v>883.71</v>
      </c>
      <c r="F93" s="45">
        <f t="shared" si="0"/>
        <v>115.52368751307259</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7380.08</v>
      </c>
      <c r="E106" s="60">
        <f>E107+E112+E120+E124</f>
        <v>4443.42</v>
      </c>
      <c r="F106" s="45">
        <f t="shared" si="0"/>
        <v>60.208290425036047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7380.08</v>
      </c>
      <c r="E112" s="60">
        <f t="shared" si="20"/>
        <v>4443.42</v>
      </c>
      <c r="F112" s="45">
        <f t="shared" si="0"/>
        <v>60.208290425036047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7380.08</v>
      </c>
      <c r="E117" s="194">
        <v>4443.42</v>
      </c>
      <c r="F117" s="45">
        <f t="shared" si="0"/>
        <v>60.208290425036047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1530.5</v>
      </c>
      <c r="E125" s="60">
        <f t="shared" si="22"/>
        <v>7577.0199999999995</v>
      </c>
      <c r="F125" s="45">
        <f t="shared" si="0"/>
        <v>495.06827834041161</v>
      </c>
    </row>
    <row r="126" spans="1:6" ht="12.75" customHeight="1" x14ac:dyDescent="0.2">
      <c r="A126" s="63">
        <v>661</v>
      </c>
      <c r="B126" s="65" t="s">
        <v>255</v>
      </c>
      <c r="C126" s="247" t="s">
        <v>256</v>
      </c>
      <c r="D126" s="60">
        <f t="shared" ref="D126:E126" si="23">SUM(D127:D128)</f>
        <v>1530.5</v>
      </c>
      <c r="E126" s="60">
        <f t="shared" si="23"/>
        <v>7577.0199999999995</v>
      </c>
      <c r="F126" s="45">
        <f t="shared" si="0"/>
        <v>495.06827834041161</v>
      </c>
    </row>
    <row r="127" spans="1:6" ht="12.75" customHeight="1" x14ac:dyDescent="0.2">
      <c r="A127" s="63">
        <v>6614</v>
      </c>
      <c r="B127" s="65" t="s">
        <v>257</v>
      </c>
      <c r="C127" s="247" t="s">
        <v>258</v>
      </c>
      <c r="D127" s="194">
        <v>1530.5</v>
      </c>
      <c r="E127" s="194">
        <v>1700.36</v>
      </c>
      <c r="F127" s="45">
        <f t="shared" si="0"/>
        <v>111.09833387781769</v>
      </c>
    </row>
    <row r="128" spans="1:6" ht="12.75" customHeight="1" x14ac:dyDescent="0.2">
      <c r="A128" s="63">
        <v>6615</v>
      </c>
      <c r="B128" s="65" t="s">
        <v>259</v>
      </c>
      <c r="C128" s="247" t="s">
        <v>260</v>
      </c>
      <c r="D128" s="194">
        <v>0</v>
      </c>
      <c r="E128" s="194">
        <v>5876.66</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180203.8</v>
      </c>
      <c r="E134" s="60">
        <f t="shared" si="25"/>
        <v>183665.85</v>
      </c>
      <c r="F134" s="45">
        <f t="shared" ref="F134:F229" si="26">IF(D134&lt;&gt;0,IF(E134/D134&gt;=100,"&gt;&gt;100",E134/D134*100),"-")</f>
        <v>101.92118590174016</v>
      </c>
    </row>
    <row r="135" spans="1:6" ht="24" x14ac:dyDescent="0.2">
      <c r="A135" s="63">
        <v>671</v>
      </c>
      <c r="B135" s="182" t="s">
        <v>273</v>
      </c>
      <c r="C135" s="247" t="s">
        <v>274</v>
      </c>
      <c r="D135" s="60">
        <f t="shared" ref="D135:E135" si="27">SUM(D136:D138)</f>
        <v>180203.8</v>
      </c>
      <c r="E135" s="60">
        <f t="shared" si="27"/>
        <v>183665.85</v>
      </c>
      <c r="F135" s="45">
        <f t="shared" si="26"/>
        <v>101.92118590174016</v>
      </c>
    </row>
    <row r="136" spans="1:6" ht="12.75" customHeight="1" x14ac:dyDescent="0.2">
      <c r="A136" s="63">
        <v>6711</v>
      </c>
      <c r="B136" s="65" t="s">
        <v>275</v>
      </c>
      <c r="C136" s="247" t="s">
        <v>276</v>
      </c>
      <c r="D136" s="194">
        <v>180203.8</v>
      </c>
      <c r="E136" s="194">
        <v>180086.03</v>
      </c>
      <c r="F136" s="45">
        <f t="shared" si="26"/>
        <v>99.934646217227382</v>
      </c>
    </row>
    <row r="137" spans="1:6" ht="24" x14ac:dyDescent="0.2">
      <c r="A137" s="63">
        <v>6712</v>
      </c>
      <c r="B137" s="182" t="s">
        <v>277</v>
      </c>
      <c r="C137" s="247" t="s">
        <v>278</v>
      </c>
      <c r="D137" s="194">
        <v>0</v>
      </c>
      <c r="E137" s="194">
        <v>3579.82</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1932886.6699999997</v>
      </c>
      <c r="E152" s="60">
        <f>E153+E164+E202+E221+E230+E262+E273</f>
        <v>2202212.69</v>
      </c>
      <c r="F152" s="45">
        <f t="shared" si="26"/>
        <v>113.93387538856588</v>
      </c>
    </row>
    <row r="153" spans="1:6" ht="12.75" customHeight="1" x14ac:dyDescent="0.2">
      <c r="A153" s="63">
        <v>31</v>
      </c>
      <c r="B153" s="64" t="s">
        <v>308</v>
      </c>
      <c r="C153" s="247" t="s">
        <v>3</v>
      </c>
      <c r="D153" s="60">
        <f t="shared" ref="D153:E153" si="30">D154+D159+D160</f>
        <v>1681616.5099999998</v>
      </c>
      <c r="E153" s="60">
        <f t="shared" si="30"/>
        <v>1818799.6400000001</v>
      </c>
      <c r="F153" s="45">
        <f t="shared" si="26"/>
        <v>108.15781298436468</v>
      </c>
    </row>
    <row r="154" spans="1:6" ht="12.75" customHeight="1" x14ac:dyDescent="0.2">
      <c r="A154" s="63">
        <v>311</v>
      </c>
      <c r="B154" s="64" t="s">
        <v>309</v>
      </c>
      <c r="C154" s="247" t="s">
        <v>310</v>
      </c>
      <c r="D154" s="60">
        <f t="shared" ref="D154:E154" si="31">SUM(D155:D158)</f>
        <v>1395247.9</v>
      </c>
      <c r="E154" s="60">
        <f t="shared" si="31"/>
        <v>1512773.11</v>
      </c>
      <c r="F154" s="45">
        <f t="shared" si="26"/>
        <v>108.42324937382098</v>
      </c>
    </row>
    <row r="155" spans="1:6" ht="12.75" customHeight="1" x14ac:dyDescent="0.2">
      <c r="A155" s="63">
        <v>3111</v>
      </c>
      <c r="B155" s="64" t="s">
        <v>311</v>
      </c>
      <c r="C155" s="247" t="s">
        <v>312</v>
      </c>
      <c r="D155" s="194">
        <v>1395247.9</v>
      </c>
      <c r="E155" s="194">
        <v>1512773.11</v>
      </c>
      <c r="F155" s="45">
        <f t="shared" si="26"/>
        <v>108.42324937382098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60805.440000000002</v>
      </c>
      <c r="E159" s="194">
        <v>56190.34</v>
      </c>
      <c r="F159" s="45">
        <f t="shared" si="26"/>
        <v>92.410054100422585</v>
      </c>
    </row>
    <row r="160" spans="1:6" ht="12.75" customHeight="1" x14ac:dyDescent="0.2">
      <c r="A160" s="63">
        <v>313</v>
      </c>
      <c r="B160" s="65" t="s">
        <v>321</v>
      </c>
      <c r="C160" s="247" t="s">
        <v>322</v>
      </c>
      <c r="D160" s="60">
        <f t="shared" ref="D160:E160" si="32">SUM(D161:D163)</f>
        <v>225563.17</v>
      </c>
      <c r="E160" s="60">
        <f t="shared" si="32"/>
        <v>249836.19</v>
      </c>
      <c r="F160" s="45">
        <f t="shared" si="26"/>
        <v>110.76107415940288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225563.17</v>
      </c>
      <c r="E162" s="194">
        <v>249836.19</v>
      </c>
      <c r="F162" s="45">
        <f t="shared" si="26"/>
        <v>110.76107415940288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250445.36</v>
      </c>
      <c r="E164" s="60">
        <f>E165+E170+E178+E188+E189+E194</f>
        <v>382705.69</v>
      </c>
      <c r="F164" s="45">
        <f t="shared" si="26"/>
        <v>152.81005405730016</v>
      </c>
    </row>
    <row r="165" spans="1:6" ht="12.75" customHeight="1" x14ac:dyDescent="0.2">
      <c r="A165" s="63">
        <v>321</v>
      </c>
      <c r="B165" s="64" t="s">
        <v>331</v>
      </c>
      <c r="C165" s="247" t="s">
        <v>332</v>
      </c>
      <c r="D165" s="60">
        <f t="shared" ref="D165:E165" si="33">SUM(D166:D169)</f>
        <v>41793.83</v>
      </c>
      <c r="E165" s="60">
        <f t="shared" si="33"/>
        <v>57246.67</v>
      </c>
      <c r="F165" s="45">
        <f t="shared" si="26"/>
        <v>136.97397438808551</v>
      </c>
    </row>
    <row r="166" spans="1:6" ht="12.75" customHeight="1" x14ac:dyDescent="0.2">
      <c r="A166" s="63">
        <v>3211</v>
      </c>
      <c r="B166" s="64" t="s">
        <v>333</v>
      </c>
      <c r="C166" s="247" t="s">
        <v>334</v>
      </c>
      <c r="D166" s="194">
        <v>9434.16</v>
      </c>
      <c r="E166" s="194">
        <v>12433.63</v>
      </c>
      <c r="F166" s="45">
        <f t="shared" si="26"/>
        <v>131.79371560372093</v>
      </c>
    </row>
    <row r="167" spans="1:6" ht="12.75" customHeight="1" x14ac:dyDescent="0.2">
      <c r="A167" s="63">
        <v>3212</v>
      </c>
      <c r="B167" s="64" t="s">
        <v>335</v>
      </c>
      <c r="C167" s="247" t="s">
        <v>336</v>
      </c>
      <c r="D167" s="194">
        <v>31700.77</v>
      </c>
      <c r="E167" s="194">
        <v>40693.58</v>
      </c>
      <c r="F167" s="45">
        <f t="shared" si="26"/>
        <v>128.36779674436931</v>
      </c>
    </row>
    <row r="168" spans="1:6" ht="12.75" customHeight="1" x14ac:dyDescent="0.2">
      <c r="A168" s="63">
        <v>3213</v>
      </c>
      <c r="B168" s="64" t="s">
        <v>337</v>
      </c>
      <c r="C168" s="247" t="s">
        <v>338</v>
      </c>
      <c r="D168" s="194">
        <v>658.9</v>
      </c>
      <c r="E168" s="194">
        <v>4119.46</v>
      </c>
      <c r="F168" s="45">
        <f t="shared" si="26"/>
        <v>625.20261041129152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48554.12</v>
      </c>
      <c r="E170" s="60">
        <f t="shared" si="34"/>
        <v>69236.740000000005</v>
      </c>
      <c r="F170" s="45">
        <f t="shared" si="26"/>
        <v>142.59704428789976</v>
      </c>
    </row>
    <row r="171" spans="1:6" ht="12.75" customHeight="1" x14ac:dyDescent="0.2">
      <c r="A171" s="63">
        <v>3221</v>
      </c>
      <c r="B171" s="64" t="s">
        <v>343</v>
      </c>
      <c r="C171" s="247" t="s">
        <v>344</v>
      </c>
      <c r="D171" s="194">
        <v>23805.26</v>
      </c>
      <c r="E171" s="194">
        <v>31956.31</v>
      </c>
      <c r="F171" s="45">
        <f t="shared" si="26"/>
        <v>134.24054179622487</v>
      </c>
    </row>
    <row r="172" spans="1:6" ht="12.75" customHeight="1" x14ac:dyDescent="0.2">
      <c r="A172" s="63">
        <v>3222</v>
      </c>
      <c r="B172" s="64" t="s">
        <v>345</v>
      </c>
      <c r="C172" s="247" t="s">
        <v>346</v>
      </c>
      <c r="D172" s="194">
        <v>7393.85</v>
      </c>
      <c r="E172" s="194">
        <v>1899.65</v>
      </c>
      <c r="F172" s="45">
        <f t="shared" si="26"/>
        <v>25.692298329016683</v>
      </c>
    </row>
    <row r="173" spans="1:6" ht="12.75" customHeight="1" x14ac:dyDescent="0.2">
      <c r="A173" s="63">
        <v>3223</v>
      </c>
      <c r="B173" s="65" t="s">
        <v>347</v>
      </c>
      <c r="C173" s="247" t="s">
        <v>348</v>
      </c>
      <c r="D173" s="194">
        <v>13339.26</v>
      </c>
      <c r="E173" s="194">
        <v>29413.22</v>
      </c>
      <c r="F173" s="45">
        <f t="shared" si="26"/>
        <v>220.50113724449486</v>
      </c>
    </row>
    <row r="174" spans="1:6" ht="12.75" customHeight="1" x14ac:dyDescent="0.2">
      <c r="A174" s="63">
        <v>3224</v>
      </c>
      <c r="B174" s="65" t="s">
        <v>349</v>
      </c>
      <c r="C174" s="247" t="s">
        <v>350</v>
      </c>
      <c r="D174" s="194">
        <v>2194.85</v>
      </c>
      <c r="E174" s="194">
        <v>5338.2</v>
      </c>
      <c r="F174" s="45">
        <f t="shared" si="26"/>
        <v>243.21479827778663</v>
      </c>
    </row>
    <row r="175" spans="1:6" ht="12.75" customHeight="1" x14ac:dyDescent="0.2">
      <c r="A175" s="63">
        <v>3225</v>
      </c>
      <c r="B175" s="65" t="s">
        <v>351</v>
      </c>
      <c r="C175" s="247" t="s">
        <v>352</v>
      </c>
      <c r="D175" s="194">
        <v>255.98</v>
      </c>
      <c r="E175" s="194">
        <v>629.36</v>
      </c>
      <c r="F175" s="45">
        <f t="shared" si="26"/>
        <v>245.86295804359719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1564.92</v>
      </c>
      <c r="E177" s="194"/>
      <c r="F177" s="45">
        <f t="shared" si="26"/>
        <v>0</v>
      </c>
    </row>
    <row r="178" spans="1:6" ht="12.75" customHeight="1" x14ac:dyDescent="0.2">
      <c r="A178" s="63">
        <v>323</v>
      </c>
      <c r="B178" s="65" t="s">
        <v>357</v>
      </c>
      <c r="C178" s="247" t="s">
        <v>358</v>
      </c>
      <c r="D178" s="60">
        <f t="shared" ref="D178:E178" si="35">SUM(D179:D187)</f>
        <v>148206.15999999997</v>
      </c>
      <c r="E178" s="60">
        <f t="shared" si="35"/>
        <v>200366.69</v>
      </c>
      <c r="F178" s="45">
        <f t="shared" si="26"/>
        <v>135.19457625782897</v>
      </c>
    </row>
    <row r="179" spans="1:6" ht="12.75" customHeight="1" x14ac:dyDescent="0.2">
      <c r="A179" s="63">
        <v>3231</v>
      </c>
      <c r="B179" s="65" t="s">
        <v>359</v>
      </c>
      <c r="C179" s="247" t="s">
        <v>360</v>
      </c>
      <c r="D179" s="194">
        <v>72633.259999999995</v>
      </c>
      <c r="E179" s="194">
        <v>89530.4</v>
      </c>
      <c r="F179" s="45">
        <f t="shared" si="26"/>
        <v>123.26363982561158</v>
      </c>
    </row>
    <row r="180" spans="1:6" ht="12.75" customHeight="1" x14ac:dyDescent="0.2">
      <c r="A180" s="63">
        <v>3232</v>
      </c>
      <c r="B180" s="65" t="s">
        <v>361</v>
      </c>
      <c r="C180" s="247" t="s">
        <v>362</v>
      </c>
      <c r="D180" s="194">
        <v>6026.57</v>
      </c>
      <c r="E180" s="194">
        <v>15446.89</v>
      </c>
      <c r="F180" s="45">
        <f t="shared" si="26"/>
        <v>256.31312670391281</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3783.51</v>
      </c>
      <c r="E182" s="194">
        <v>76648.73</v>
      </c>
      <c r="F182" s="45">
        <f t="shared" si="26"/>
        <v>2025.863021374332</v>
      </c>
    </row>
    <row r="183" spans="1:6" ht="12.75" customHeight="1" x14ac:dyDescent="0.2">
      <c r="A183" s="63">
        <v>3235</v>
      </c>
      <c r="B183" s="64" t="s">
        <v>367</v>
      </c>
      <c r="C183" s="247" t="s">
        <v>368</v>
      </c>
      <c r="D183" s="194">
        <v>7730.23</v>
      </c>
      <c r="E183" s="194">
        <v>3119.53</v>
      </c>
      <c r="F183" s="45">
        <f t="shared" si="26"/>
        <v>40.35494416078177</v>
      </c>
    </row>
    <row r="184" spans="1:6" ht="12.75" customHeight="1" x14ac:dyDescent="0.2">
      <c r="A184" s="63">
        <v>3236</v>
      </c>
      <c r="B184" s="64" t="s">
        <v>369</v>
      </c>
      <c r="C184" s="247" t="s">
        <v>370</v>
      </c>
      <c r="D184" s="194">
        <v>5233.49</v>
      </c>
      <c r="E184" s="194">
        <v>2084.5</v>
      </c>
      <c r="F184" s="45">
        <f t="shared" si="26"/>
        <v>39.830017827491794</v>
      </c>
    </row>
    <row r="185" spans="1:6" ht="12.75" customHeight="1" x14ac:dyDescent="0.2">
      <c r="A185" s="63">
        <v>3237</v>
      </c>
      <c r="B185" s="64" t="s">
        <v>371</v>
      </c>
      <c r="C185" s="247" t="s">
        <v>372</v>
      </c>
      <c r="D185" s="194">
        <v>27810.66</v>
      </c>
      <c r="E185" s="194">
        <v>4104.7</v>
      </c>
      <c r="F185" s="45">
        <f t="shared" si="26"/>
        <v>14.759448355414795</v>
      </c>
    </row>
    <row r="186" spans="1:6" ht="12.75" customHeight="1" x14ac:dyDescent="0.2">
      <c r="A186" s="63">
        <v>3238</v>
      </c>
      <c r="B186" s="64" t="s">
        <v>373</v>
      </c>
      <c r="C186" s="247" t="s">
        <v>374</v>
      </c>
      <c r="D186" s="194">
        <v>8367.9500000000007</v>
      </c>
      <c r="E186" s="194">
        <v>6800.89</v>
      </c>
      <c r="F186" s="45">
        <f t="shared" si="26"/>
        <v>81.273071660323012</v>
      </c>
    </row>
    <row r="187" spans="1:6" ht="12.75" customHeight="1" x14ac:dyDescent="0.2">
      <c r="A187" s="63">
        <v>3239</v>
      </c>
      <c r="B187" s="64" t="s">
        <v>375</v>
      </c>
      <c r="C187" s="247" t="s">
        <v>376</v>
      </c>
      <c r="D187" s="194">
        <v>16620.490000000002</v>
      </c>
      <c r="E187" s="194">
        <v>2631.05</v>
      </c>
      <c r="F187" s="45">
        <f t="shared" si="26"/>
        <v>15.830159038632436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11891.25</v>
      </c>
      <c r="E194" s="60">
        <f t="shared" si="36"/>
        <v>55855.590000000004</v>
      </c>
      <c r="F194" s="45">
        <f t="shared" si="26"/>
        <v>469.72008830022077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1221.03</v>
      </c>
      <c r="E196" s="194">
        <v>6783.43</v>
      </c>
      <c r="F196" s="45">
        <f t="shared" si="26"/>
        <v>555.54982269067921</v>
      </c>
    </row>
    <row r="197" spans="1:6" ht="12.75" customHeight="1" x14ac:dyDescent="0.2">
      <c r="A197" s="63">
        <v>3293</v>
      </c>
      <c r="B197" s="64" t="s">
        <v>395</v>
      </c>
      <c r="C197" s="247" t="s">
        <v>396</v>
      </c>
      <c r="D197" s="194">
        <v>2509</v>
      </c>
      <c r="E197" s="194">
        <v>698.8</v>
      </c>
      <c r="F197" s="45">
        <f t="shared" si="26"/>
        <v>27.851733758469511</v>
      </c>
    </row>
    <row r="198" spans="1:6" ht="12.75" customHeight="1" x14ac:dyDescent="0.2">
      <c r="A198" s="63">
        <v>3294</v>
      </c>
      <c r="B198" s="64" t="s">
        <v>397</v>
      </c>
      <c r="C198" s="247" t="s">
        <v>398</v>
      </c>
      <c r="D198" s="194">
        <v>60</v>
      </c>
      <c r="E198" s="194">
        <v>115</v>
      </c>
      <c r="F198" s="45">
        <f t="shared" si="26"/>
        <v>191.66666666666669</v>
      </c>
    </row>
    <row r="199" spans="1:6" ht="12.75" customHeight="1" x14ac:dyDescent="0.2">
      <c r="A199" s="63">
        <v>3295</v>
      </c>
      <c r="B199" s="64" t="s">
        <v>399</v>
      </c>
      <c r="C199" s="247" t="s">
        <v>400</v>
      </c>
      <c r="D199" s="194">
        <v>273.83</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7827.39</v>
      </c>
      <c r="E201" s="194">
        <v>48258.36</v>
      </c>
      <c r="F201" s="45">
        <f t="shared" si="26"/>
        <v>616.53194743075278</v>
      </c>
    </row>
    <row r="202" spans="1:6" ht="12.75" customHeight="1" x14ac:dyDescent="0.2">
      <c r="A202" s="63">
        <v>34</v>
      </c>
      <c r="B202" s="183" t="s">
        <v>405</v>
      </c>
      <c r="C202" s="247" t="s">
        <v>406</v>
      </c>
      <c r="D202" s="60">
        <f t="shared" ref="D202:E202" si="37">D203+D208+D216</f>
        <v>824.8</v>
      </c>
      <c r="E202" s="60">
        <f t="shared" si="37"/>
        <v>707.36</v>
      </c>
      <c r="F202" s="45">
        <f t="shared" si="26"/>
        <v>85.761396702230854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824.8</v>
      </c>
      <c r="E216" s="60">
        <f t="shared" si="40"/>
        <v>707.36</v>
      </c>
      <c r="F216" s="45">
        <f t="shared" si="26"/>
        <v>85.761396702230854</v>
      </c>
    </row>
    <row r="217" spans="1:6" ht="12.75" customHeight="1" x14ac:dyDescent="0.2">
      <c r="A217" s="63">
        <v>3431</v>
      </c>
      <c r="B217" s="182" t="s">
        <v>435</v>
      </c>
      <c r="C217" s="247" t="s">
        <v>436</v>
      </c>
      <c r="D217" s="194">
        <v>824.8</v>
      </c>
      <c r="E217" s="194">
        <v>707.36</v>
      </c>
      <c r="F217" s="45">
        <f t="shared" si="26"/>
        <v>85.761396702230854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1932886.6699999997</v>
      </c>
      <c r="E299" s="60">
        <f>E152-E297+E298</f>
        <v>2202212.69</v>
      </c>
      <c r="F299" s="45">
        <f t="shared" si="68"/>
        <v>113.93387538856588</v>
      </c>
    </row>
    <row r="300" spans="1:6" ht="12.75" customHeight="1" x14ac:dyDescent="0.2">
      <c r="A300" s="63" t="s">
        <v>581</v>
      </c>
      <c r="B300" s="64" t="s">
        <v>592</v>
      </c>
      <c r="C300" s="247" t="s">
        <v>593</v>
      </c>
      <c r="D300" s="60">
        <f>IF(D6&gt;=D299,D6-D299,0)</f>
        <v>44565.860000000568</v>
      </c>
      <c r="E300" s="60">
        <f>IF(E6&gt;=E299,E6-E299,0)</f>
        <v>0</v>
      </c>
      <c r="F300" s="45">
        <f t="shared" si="68"/>
        <v>0</v>
      </c>
    </row>
    <row r="301" spans="1:6" ht="12.75" customHeight="1" x14ac:dyDescent="0.2">
      <c r="A301" s="63" t="s">
        <v>581</v>
      </c>
      <c r="B301" s="64" t="s">
        <v>594</v>
      </c>
      <c r="C301" s="247" t="s">
        <v>595</v>
      </c>
      <c r="D301" s="60">
        <f>IF(D299&gt;=D6,D299-D6,0)</f>
        <v>0</v>
      </c>
      <c r="E301" s="60">
        <f>IF(E299&gt;=E6,E299-E6,0)</f>
        <v>163360.22999999975</v>
      </c>
      <c r="F301" s="45" t="str">
        <f t="shared" si="68"/>
        <v>-</v>
      </c>
    </row>
    <row r="302" spans="1:6" ht="12.75" customHeight="1" x14ac:dyDescent="0.2">
      <c r="A302" s="63">
        <v>92211</v>
      </c>
      <c r="B302" s="64" t="s">
        <v>596</v>
      </c>
      <c r="C302" s="247" t="s">
        <v>597</v>
      </c>
      <c r="D302" s="194">
        <v>0</v>
      </c>
      <c r="E302" s="194">
        <v>114636.61</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36.86</v>
      </c>
      <c r="E304" s="194">
        <v>787.75</v>
      </c>
      <c r="F304" s="45">
        <f t="shared" si="68"/>
        <v>2137.1405317417257</v>
      </c>
    </row>
    <row r="305" spans="1:6" ht="12" x14ac:dyDescent="0.2">
      <c r="A305" s="63">
        <v>9661</v>
      </c>
      <c r="B305" s="220" t="s">
        <v>602</v>
      </c>
      <c r="C305" s="247" t="s">
        <v>603</v>
      </c>
      <c r="D305" s="194">
        <v>0</v>
      </c>
      <c r="E305" s="194">
        <v>824.61</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24080.71</v>
      </c>
      <c r="E360" s="60">
        <f t="shared" si="86"/>
        <v>7249.2699999999995</v>
      </c>
      <c r="F360" s="45">
        <f t="shared" si="72"/>
        <v>30.10405424092562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18821.32</v>
      </c>
      <c r="E373" s="60">
        <f t="shared" si="90"/>
        <v>7249.2699999999995</v>
      </c>
      <c r="F373" s="45">
        <f t="shared" si="72"/>
        <v>38.51626772192386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17481.48</v>
      </c>
      <c r="E379" s="60">
        <f t="shared" si="92"/>
        <v>4433.29</v>
      </c>
      <c r="F379" s="45">
        <f t="shared" si="72"/>
        <v>25.359923759315571</v>
      </c>
    </row>
    <row r="380" spans="1:6" ht="12.75" customHeight="1" x14ac:dyDescent="0.2">
      <c r="A380" s="63">
        <v>4221</v>
      </c>
      <c r="B380" s="64" t="s">
        <v>647</v>
      </c>
      <c r="C380" s="247" t="s">
        <v>739</v>
      </c>
      <c r="D380" s="194">
        <v>2964.25</v>
      </c>
      <c r="E380" s="194">
        <v>4433.29</v>
      </c>
      <c r="F380" s="45">
        <f t="shared" si="72"/>
        <v>149.55857299485535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13551.53</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965.7</v>
      </c>
      <c r="E385" s="194"/>
      <c r="F385" s="45">
        <f t="shared" si="72"/>
        <v>0</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1339.84</v>
      </c>
      <c r="E393" s="60">
        <f t="shared" si="94"/>
        <v>1262.8499999999999</v>
      </c>
      <c r="F393" s="45">
        <f t="shared" si="72"/>
        <v>94.25379149749223</v>
      </c>
    </row>
    <row r="394" spans="1:6" ht="12.75" customHeight="1" x14ac:dyDescent="0.2">
      <c r="A394" s="63">
        <v>4241</v>
      </c>
      <c r="B394" s="64" t="s">
        <v>756</v>
      </c>
      <c r="C394" s="247" t="s">
        <v>757</v>
      </c>
      <c r="D394" s="194">
        <v>1339.84</v>
      </c>
      <c r="E394" s="194">
        <v>1262.8499999999999</v>
      </c>
      <c r="F394" s="45">
        <f t="shared" si="72"/>
        <v>94.25379149749223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1553.13</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1553.13</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5259.39</v>
      </c>
      <c r="E412" s="60">
        <f t="shared" si="100"/>
        <v>0</v>
      </c>
      <c r="F412" s="45">
        <f t="shared" si="72"/>
        <v>0</v>
      </c>
    </row>
    <row r="413" spans="1:6" ht="12.75" customHeight="1" x14ac:dyDescent="0.2">
      <c r="A413" s="63">
        <v>451</v>
      </c>
      <c r="B413" s="64" t="s">
        <v>784</v>
      </c>
      <c r="C413" s="247" t="s">
        <v>785</v>
      </c>
      <c r="D413" s="194">
        <v>5259.39</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24080.71</v>
      </c>
      <c r="E418" s="60">
        <f t="shared" si="102"/>
        <v>7249.2699999999995</v>
      </c>
      <c r="F418" s="45">
        <f t="shared" si="72"/>
        <v>30.10405424092562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1977452.5300000003</v>
      </c>
      <c r="E422" s="60">
        <f>E6+E308</f>
        <v>2038852.4600000002</v>
      </c>
      <c r="F422" s="45">
        <f t="shared" si="72"/>
        <v>103.10500146367609</v>
      </c>
    </row>
    <row r="423" spans="1:6" ht="12.75" customHeight="1" x14ac:dyDescent="0.2">
      <c r="A423" s="63" t="s">
        <v>581</v>
      </c>
      <c r="B423" s="64" t="s">
        <v>804</v>
      </c>
      <c r="C423" s="247" t="s">
        <v>805</v>
      </c>
      <c r="D423" s="60">
        <f t="shared" ref="D423:E423" si="103">D299+D360</f>
        <v>1956967.3799999997</v>
      </c>
      <c r="E423" s="60">
        <f t="shared" si="103"/>
        <v>2209461.96</v>
      </c>
      <c r="F423" s="45">
        <f t="shared" si="72"/>
        <v>112.90233974160573</v>
      </c>
    </row>
    <row r="424" spans="1:6" ht="12.75" customHeight="1" x14ac:dyDescent="0.2">
      <c r="A424" s="63" t="s">
        <v>581</v>
      </c>
      <c r="B424" s="64" t="s">
        <v>806</v>
      </c>
      <c r="C424" s="247" t="s">
        <v>807</v>
      </c>
      <c r="D424" s="60">
        <f t="shared" ref="D424:E424" si="104">IF(D422&gt;=D423,D422-D423,0)</f>
        <v>20485.150000000605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170609.49999999977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114636.61</v>
      </c>
      <c r="F426" s="45" t="str">
        <f t="shared" si="72"/>
        <v>-</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36.86</v>
      </c>
      <c r="E428" s="81">
        <f t="shared" si="108"/>
        <v>787.75</v>
      </c>
      <c r="F428" s="61">
        <f t="shared" si="72"/>
        <v>2137.1405317417257</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1977452.5300000003</v>
      </c>
      <c r="E643" s="60">
        <f>E422+E430</f>
        <v>2038852.4600000002</v>
      </c>
      <c r="F643" s="45">
        <f t="shared" si="109"/>
        <v>103.10500146367609</v>
      </c>
    </row>
    <row r="644" spans="1:6" ht="12.75" customHeight="1" x14ac:dyDescent="0.2">
      <c r="A644" s="63" t="s">
        <v>581</v>
      </c>
      <c r="B644" s="64" t="s">
        <v>1237</v>
      </c>
      <c r="C644" s="247" t="s">
        <v>1238</v>
      </c>
      <c r="D644" s="60">
        <f>D423+D535</f>
        <v>1956967.3799999997</v>
      </c>
      <c r="E644" s="60">
        <f>E423+E535</f>
        <v>2209461.96</v>
      </c>
      <c r="F644" s="45">
        <f t="shared" si="109"/>
        <v>112.90233974160573</v>
      </c>
    </row>
    <row r="645" spans="1:6" ht="12.75" customHeight="1" x14ac:dyDescent="0.2">
      <c r="A645" s="63" t="s">
        <v>581</v>
      </c>
      <c r="B645" s="64" t="s">
        <v>1239</v>
      </c>
      <c r="C645" s="247" t="s">
        <v>1240</v>
      </c>
      <c r="D645" s="60">
        <f t="shared" ref="D645:E645" si="163">IF(D643&gt;=D644,D643-D644,0)</f>
        <v>20485.150000000605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170609.49999999977</v>
      </c>
      <c r="F646" s="45" t="str">
        <f t="shared" si="109"/>
        <v>-</v>
      </c>
    </row>
    <row r="647" spans="1:6" ht="24" x14ac:dyDescent="0.2">
      <c r="A647" s="251" t="s">
        <v>1243</v>
      </c>
      <c r="B647" s="64" t="s">
        <v>1244</v>
      </c>
      <c r="C647" s="252" t="s">
        <v>1243</v>
      </c>
      <c r="D647" s="60">
        <f>IF(D426-D427+D641-D642&gt;=0,D426-D427+D641-D642,0)</f>
        <v>0</v>
      </c>
      <c r="E647" s="60">
        <f>IF(E426-E427+E641-E642&gt;=0,E426-E427+E641-E642,0)</f>
        <v>114636.61</v>
      </c>
      <c r="F647" s="45" t="str">
        <f t="shared" si="109"/>
        <v>-</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20485.150000000605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55972.889999999767</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288941.65000000002</v>
      </c>
      <c r="E653" s="194">
        <v>235289.86</v>
      </c>
      <c r="F653" s="45">
        <f t="shared" ref="F653:F740" si="167">IF(D653&lt;&gt;0,IF(E653/D653&gt;=100,"&gt;&gt;100",E653/D653*100),"-")</f>
        <v>81.431617767808817</v>
      </c>
    </row>
    <row r="654" spans="1:6" ht="12.75" customHeight="1" x14ac:dyDescent="0.2">
      <c r="A654" s="63" t="s">
        <v>1256</v>
      </c>
      <c r="B654" s="64" t="s">
        <v>1257</v>
      </c>
      <c r="C654" s="247" t="s">
        <v>1256</v>
      </c>
      <c r="D654" s="194">
        <v>2012055.66</v>
      </c>
      <c r="E654" s="194">
        <v>2156723.4700000002</v>
      </c>
      <c r="F654" s="45">
        <f t="shared" si="167"/>
        <v>107.19005010030389</v>
      </c>
    </row>
    <row r="655" spans="1:6" ht="12.75" customHeight="1" x14ac:dyDescent="0.2">
      <c r="A655" s="63" t="s">
        <v>1258</v>
      </c>
      <c r="B655" s="64" t="s">
        <v>1259</v>
      </c>
      <c r="C655" s="247" t="s">
        <v>1258</v>
      </c>
      <c r="D655" s="194">
        <v>2065744.31</v>
      </c>
      <c r="E655" s="194">
        <v>2391791.4</v>
      </c>
      <c r="F655" s="45">
        <f t="shared" si="167"/>
        <v>115.78351630555863</v>
      </c>
    </row>
    <row r="656" spans="1:6" ht="24" x14ac:dyDescent="0.2">
      <c r="A656" s="63">
        <v>11</v>
      </c>
      <c r="B656" s="64" t="s">
        <v>1260</v>
      </c>
      <c r="C656" s="247" t="s">
        <v>1261</v>
      </c>
      <c r="D656" s="60">
        <f t="shared" ref="D656:E656" si="168">+D653+D654-D655</f>
        <v>235253</v>
      </c>
      <c r="E656" s="60">
        <f t="shared" si="168"/>
        <v>221.93000000016764</v>
      </c>
      <c r="F656" s="45">
        <f t="shared" si="167"/>
        <v>9.4336735344572709E-2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63</v>
      </c>
      <c r="E658" s="253">
        <v>61</v>
      </c>
      <c r="F658" s="45">
        <f t="shared" si="167"/>
        <v>96.825396825396822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63</v>
      </c>
      <c r="E660" s="253">
        <v>61</v>
      </c>
      <c r="F660" s="45">
        <f t="shared" si="167"/>
        <v>96.825396825396822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60</v>
      </c>
      <c r="E669" s="194"/>
      <c r="F669" s="45">
        <f t="shared" si="167"/>
        <v>0</v>
      </c>
    </row>
    <row r="670" spans="1:6" ht="12.75" customHeight="1" x14ac:dyDescent="0.2">
      <c r="A670" s="63">
        <v>63312</v>
      </c>
      <c r="B670" s="64" t="s">
        <v>1289</v>
      </c>
      <c r="C670" s="247" t="s">
        <v>1290</v>
      </c>
      <c r="D670" s="194">
        <v>729.65</v>
      </c>
      <c r="E670" s="194"/>
      <c r="F670" s="45">
        <f t="shared" si="167"/>
        <v>0</v>
      </c>
    </row>
    <row r="671" spans="1:6" ht="12.75" customHeight="1" x14ac:dyDescent="0.2">
      <c r="A671" s="63">
        <v>63313</v>
      </c>
      <c r="B671" s="64" t="s">
        <v>1291</v>
      </c>
      <c r="C671" s="247" t="s">
        <v>1292</v>
      </c>
      <c r="D671" s="194">
        <v>3700</v>
      </c>
      <c r="E671" s="194"/>
      <c r="F671" s="45">
        <f t="shared" si="167"/>
        <v>0</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21201.4</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1710342.6</v>
      </c>
      <c r="E683" s="192">
        <v>1842242.36</v>
      </c>
      <c r="F683" s="71">
        <f t="shared" si="167"/>
        <v>107.71189117314859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700</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4414.3999999999996</v>
      </c>
      <c r="E733" s="192"/>
      <c r="F733" s="71">
        <f t="shared" si="167"/>
        <v>0</v>
      </c>
    </row>
    <row r="734" spans="1:6" ht="12.75" customHeight="1" x14ac:dyDescent="0.2">
      <c r="A734" s="70">
        <v>32121</v>
      </c>
      <c r="B734" s="65" t="s">
        <v>1397</v>
      </c>
      <c r="C734" s="278" t="s">
        <v>1398</v>
      </c>
      <c r="D734" s="192">
        <v>31700.77</v>
      </c>
      <c r="E734" s="192">
        <v>40693.58</v>
      </c>
      <c r="F734" s="71">
        <f t="shared" si="167"/>
        <v>128.36779674436931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5233.49</v>
      </c>
      <c r="E736" s="194">
        <v>2084.5</v>
      </c>
      <c r="F736" s="45">
        <f t="shared" si="167"/>
        <v>39.830017827491794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8991.2999999999993</v>
      </c>
      <c r="E738" s="194">
        <v>4104.7</v>
      </c>
      <c r="F738" s="45">
        <f t="shared" si="167"/>
        <v>45.651907955468062</v>
      </c>
    </row>
    <row r="739" spans="1:6" ht="12.75" customHeight="1" x14ac:dyDescent="0.2">
      <c r="A739" s="70" t="s">
        <v>1407</v>
      </c>
      <c r="B739" s="65" t="s">
        <v>1408</v>
      </c>
      <c r="C739" s="278" t="s">
        <v>1407</v>
      </c>
      <c r="D739" s="192">
        <v>8630.08</v>
      </c>
      <c r="E739" s="192"/>
      <c r="F739" s="71">
        <f t="shared" si="167"/>
        <v>0</v>
      </c>
    </row>
    <row r="740" spans="1:6" ht="12.75" customHeight="1" x14ac:dyDescent="0.2">
      <c r="A740" s="70" t="s">
        <v>1409</v>
      </c>
      <c r="B740" s="65" t="s">
        <v>1410</v>
      </c>
      <c r="C740" s="278" t="s">
        <v>1409</v>
      </c>
      <c r="D740" s="192">
        <v>0</v>
      </c>
      <c r="E740" s="192">
        <v>5</v>
      </c>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45" zoomScaleNormal="100" workbookViewId="0">
      <selection activeCell="E252" sqref="E25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1046486.12</v>
      </c>
      <c r="E6" s="180">
        <f t="shared" si="0"/>
        <v>597396.49</v>
      </c>
      <c r="F6" s="181">
        <f t="shared" ref="F6:F298" si="1">IF(D6&gt;0,IF(E6/D6&gt;=100,"&gt;&gt;100",E6/D6*100),"-")</f>
        <v>57.085944914395995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811196.26</v>
      </c>
      <c r="E7" s="79">
        <f t="shared" si="2"/>
        <v>391718.72</v>
      </c>
      <c r="F7" s="71">
        <f t="shared" si="1"/>
        <v>48.289019478467516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401173.59</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401173.59</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410022.67000000004</v>
      </c>
      <c r="E12" s="79">
        <f t="shared" si="3"/>
        <v>391718.72</v>
      </c>
      <c r="F12" s="71">
        <f t="shared" si="1"/>
        <v>95.535868785011317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369394.56000000006</v>
      </c>
      <c r="E13" s="79">
        <f t="shared" si="4"/>
        <v>361396.43</v>
      </c>
      <c r="F13" s="71">
        <f t="shared" si="1"/>
        <v>97.834800274264992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138011.72</v>
      </c>
      <c r="E14" s="192">
        <v>138011.72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96464.63</v>
      </c>
      <c r="E15" s="192">
        <v>95258.2</v>
      </c>
      <c r="F15" s="71">
        <f t="shared" si="1"/>
        <v>98.749355074497245</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143702.57</v>
      </c>
      <c r="E17" s="192">
        <v>136517.44</v>
      </c>
      <c r="F17" s="71">
        <f t="shared" si="1"/>
        <v>94.999998956177336</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8784.36</v>
      </c>
      <c r="E18" s="192">
        <v>8390.93</v>
      </c>
      <c r="F18" s="71">
        <f t="shared" si="1"/>
        <v>95.521244575586607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22537.989999999998</v>
      </c>
      <c r="E19" s="79">
        <f t="shared" si="5"/>
        <v>14246.349999999999</v>
      </c>
      <c r="F19" s="71">
        <f t="shared" si="1"/>
        <v>63.210383889601509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8863.5</v>
      </c>
      <c r="E20" s="192">
        <v>6829.23</v>
      </c>
      <c r="F20" s="71">
        <f t="shared" si="1"/>
        <v>77.048908444745308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13551.53</v>
      </c>
      <c r="E22" s="192">
        <v>10841.22</v>
      </c>
      <c r="F22" s="71">
        <f t="shared" si="1"/>
        <v>79.9999704830377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965.7</v>
      </c>
      <c r="E25" s="192">
        <v>772.56</v>
      </c>
      <c r="F25" s="71">
        <f t="shared" si="1"/>
        <v>80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842.74</v>
      </c>
      <c r="E28" s="192">
        <v>4196.66</v>
      </c>
      <c r="F28" s="71">
        <f t="shared" si="1"/>
        <v>497.97802406436142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16113.38</v>
      </c>
      <c r="E29" s="79">
        <f t="shared" si="6"/>
        <v>14099.2</v>
      </c>
      <c r="F29" s="71">
        <f t="shared" si="1"/>
        <v>87.499953454830717</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18798.939999999999</v>
      </c>
      <c r="E30" s="192">
        <v>16449.07</v>
      </c>
      <c r="F30" s="71">
        <f t="shared" si="1"/>
        <v>87.49998670137785</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2685.56</v>
      </c>
      <c r="E34" s="192">
        <v>2349.87</v>
      </c>
      <c r="F34" s="71">
        <f t="shared" si="1"/>
        <v>87.500186180908273</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1976.74</v>
      </c>
      <c r="E35" s="79">
        <f t="shared" si="7"/>
        <v>1976.74</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1976.74</v>
      </c>
      <c r="E36" s="192">
        <v>1976.74</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235289.86</v>
      </c>
      <c r="E69" s="79">
        <f>E70+E82+E88+E119+E135+E147+E165+E171</f>
        <v>205677.77</v>
      </c>
      <c r="F69" s="71">
        <f t="shared" si="1"/>
        <v>87.414634017802555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235253</v>
      </c>
      <c r="E70" s="79">
        <f t="shared" si="12"/>
        <v>221.93</v>
      </c>
      <c r="F70" s="71">
        <f t="shared" si="1"/>
        <v>9.433673534450146E-2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235253</v>
      </c>
      <c r="E71" s="79">
        <f t="shared" si="13"/>
        <v>221.93</v>
      </c>
      <c r="F71" s="71">
        <f t="shared" si="1"/>
        <v>9.433673534450146E-2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235253</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221.93</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36.86</v>
      </c>
      <c r="E147" s="79">
        <f t="shared" si="24"/>
        <v>205455.84</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36.86</v>
      </c>
      <c r="E159" s="192"/>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279.75</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205176.09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1046486.12</v>
      </c>
      <c r="E176" s="79">
        <f>E177+E251</f>
        <v>597396.49</v>
      </c>
      <c r="F176" s="71">
        <f t="shared" si="1"/>
        <v>57.085944914395995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356490.15</v>
      </c>
      <c r="E177" s="79">
        <f>E178+E197+E203+E219+E247+E248</f>
        <v>151949.07</v>
      </c>
      <c r="F177" s="71">
        <f t="shared" si="1"/>
        <v>42.623637707802025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262409.44</v>
      </c>
      <c r="E178" s="79">
        <f>SUM(E179:E181)+E185+E186+SUM(E194:E196)</f>
        <v>88945.07</v>
      </c>
      <c r="F178" s="71">
        <f t="shared" si="1"/>
        <v>33.895529825451405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249008.71</v>
      </c>
      <c r="E180" s="192">
        <v>88945.07</v>
      </c>
      <c r="F180" s="71">
        <f t="shared" si="1"/>
        <v>35.719662175672497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811.39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811.39</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12589.34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94080.71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94080.71</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63004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689995.97</v>
      </c>
      <c r="E251" s="79">
        <f>+E252+E255-E264+E274+E291</f>
        <v>445447.42</v>
      </c>
      <c r="F251" s="71">
        <f t="shared" si="1"/>
        <v>64.557974157443269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669473.96</v>
      </c>
      <c r="E252" s="79">
        <f>E253-E254</f>
        <v>500632.56</v>
      </c>
      <c r="F252" s="71">
        <f t="shared" si="1"/>
        <v>74.779989949123632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669473.96</v>
      </c>
      <c r="E253" s="192">
        <v>500632.56</v>
      </c>
      <c r="F253" s="71">
        <f t="shared" si="1"/>
        <v>74.779989949123632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20485.150000000001</v>
      </c>
      <c r="E255" s="79">
        <f>E256-E260</f>
        <v>-55972.89</v>
      </c>
      <c r="F255" s="71">
        <f t="shared" si="1"/>
        <v>-273.23641760006637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44565.86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44565.86</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24080.71</v>
      </c>
      <c r="E260" s="79">
        <f>SUM(E261:E263)</f>
        <v>55972.89</v>
      </c>
      <c r="F260" s="71">
        <f t="shared" si="1"/>
        <v>232.4387030116637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48723.62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24080.71</v>
      </c>
      <c r="E262" s="192">
        <v>7249.27</v>
      </c>
      <c r="F262" s="71">
        <f t="shared" si="1"/>
        <v>30.104054240925628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36.86</v>
      </c>
      <c r="E274" s="79">
        <f>SUM(E275:E277)+SUM(E286:E290)</f>
        <v>787.75</v>
      </c>
      <c r="F274" s="71">
        <f t="shared" si="1"/>
        <v>2137.1405317417257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36.86</v>
      </c>
      <c r="E288" s="192">
        <v>787.75</v>
      </c>
      <c r="F288" s="71">
        <f t="shared" si="39"/>
        <v>2137.1405317417257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142882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142882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36.86</v>
      </c>
      <c r="E302" s="192">
        <v>205455.84</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205176.09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257906</v>
      </c>
      <c r="E336" s="192">
        <v>88945.07</v>
      </c>
      <c r="F336" s="71">
        <f t="shared" si="43"/>
        <v>34.487398509534486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4503.4399999999996</v>
      </c>
      <c r="E337" s="192"/>
      <c r="F337" s="71">
        <f t="shared" si="43"/>
        <v>0</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94080.71</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63004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142882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1956967.38</v>
      </c>
      <c r="E114" s="60">
        <f t="shared" si="22"/>
        <v>2209461.96</v>
      </c>
      <c r="F114" s="45">
        <f t="shared" si="1"/>
        <v>112.9023397416057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1956967.38</v>
      </c>
      <c r="E118" s="60">
        <f t="shared" si="24"/>
        <v>2209461.96</v>
      </c>
      <c r="F118" s="45">
        <f t="shared" si="1"/>
        <v>112.9023397416057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1956967.38</v>
      </c>
      <c r="E120" s="194">
        <v>2209461.96</v>
      </c>
      <c r="F120" s="45">
        <f t="shared" si="1"/>
        <v>112.9023397416057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1956967.38</v>
      </c>
      <c r="E141" s="81">
        <f t="shared" si="28"/>
        <v>2209461.96</v>
      </c>
      <c r="F141" s="61">
        <f t="shared" si="1"/>
        <v>112.9023397416057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7" zoomScaleNormal="100" workbookViewId="0">
      <selection activeCell="L55" sqref="L5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4503.4399999999996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2273799.4300000002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2203546.16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1818171.86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379113.05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707.36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5553.89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7249.27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63004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2126353.8000000003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2119104.5300000003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1818171.86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294671.42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707.36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5553.89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7249.27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151949.06999999983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88945.07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88945.07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88945.07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80925.070000000007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7870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150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63004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63004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19343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2025-11-26T12:43:51Z</cp:lastPrinted>
  <dcterms:created xsi:type="dcterms:W3CDTF">2022-04-01T05:14:30Z</dcterms:created>
  <dcterms:modified xsi:type="dcterms:W3CDTF">2026-02-09T12:26:41Z</dcterms:modified>
</cp:coreProperties>
</file>