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/>
  <xr:revisionPtr revIDLastSave="0" documentId="13_ncr:1_{D2A4391F-AC81-49DE-AA94-77FA7BF3DACD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 Sažetak" sheetId="2" r:id="rId1"/>
    <sheet name=" Račun prihoda i rashoda" sheetId="4" r:id="rId2"/>
    <sheet name="Posebni dio" sheetId="6" r:id="rId3"/>
  </sheets>
  <definedNames>
    <definedName name="_xlnm.Print_Area" localSheetId="1">' Račun prihoda i rashoda'!$A$1:$G$71</definedName>
    <definedName name="_xlnm.Print_Area" localSheetId="0">' Sažetak'!$A$1:$J$42</definedName>
    <definedName name="_xlnm.Print_Area" localSheetId="2">'Posebni dio'!$A$1:$G$63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4" l="1"/>
  <c r="D8" i="4"/>
  <c r="E14" i="4"/>
  <c r="D14" i="4"/>
  <c r="E7" i="6"/>
  <c r="E60" i="6"/>
  <c r="E61" i="6"/>
  <c r="D61" i="6"/>
  <c r="D60" i="6" s="1"/>
  <c r="C60" i="6"/>
  <c r="E57" i="6"/>
  <c r="E55" i="6"/>
  <c r="E79" i="6"/>
  <c r="E78" i="6" s="1"/>
  <c r="D79" i="6"/>
  <c r="D78" i="6" s="1"/>
  <c r="C78" i="6"/>
  <c r="D55" i="4"/>
  <c r="D39" i="4"/>
  <c r="G10" i="2"/>
  <c r="E52" i="6"/>
  <c r="E51" i="6" s="1"/>
  <c r="E71" i="6"/>
  <c r="F39" i="4"/>
  <c r="G39" i="4"/>
  <c r="E39" i="4"/>
  <c r="G55" i="4"/>
  <c r="F55" i="4"/>
  <c r="G79" i="6"/>
  <c r="G55" i="6"/>
  <c r="E54" i="6"/>
  <c r="F24" i="6"/>
  <c r="G24" i="6"/>
  <c r="E24" i="6"/>
  <c r="E8" i="4"/>
  <c r="E55" i="4"/>
  <c r="G43" i="6"/>
  <c r="G42" i="6" s="1"/>
  <c r="F43" i="6"/>
  <c r="F42" i="6" s="1"/>
  <c r="E43" i="6"/>
  <c r="E42" i="6" s="1"/>
  <c r="D43" i="6"/>
  <c r="C42" i="6"/>
  <c r="D42" i="6"/>
  <c r="E50" i="6" l="1"/>
  <c r="F79" i="6"/>
  <c r="F78" i="6" s="1"/>
  <c r="G78" i="6"/>
  <c r="I10" i="2"/>
  <c r="C74" i="6"/>
  <c r="C71" i="6"/>
  <c r="C70" i="6" s="1"/>
  <c r="C67" i="6"/>
  <c r="C65" i="6"/>
  <c r="C55" i="6"/>
  <c r="C54" i="6" s="1"/>
  <c r="C50" i="6" s="1"/>
  <c r="C48" i="6"/>
  <c r="C47" i="6" s="1"/>
  <c r="C46" i="6" s="1"/>
  <c r="C35" i="6"/>
  <c r="C30" i="6"/>
  <c r="C26" i="6"/>
  <c r="C23" i="6"/>
  <c r="C19" i="6"/>
  <c r="C18" i="6" s="1"/>
  <c r="C15" i="6"/>
  <c r="C34" i="4"/>
  <c r="C37" i="4"/>
  <c r="C39" i="4"/>
  <c r="C44" i="4"/>
  <c r="C22" i="6" l="1"/>
  <c r="C11" i="6"/>
  <c r="C33" i="4"/>
  <c r="C69" i="6"/>
  <c r="C64" i="6"/>
  <c r="C63" i="6" s="1"/>
  <c r="C60" i="4"/>
  <c r="C55" i="4"/>
  <c r="C53" i="4"/>
  <c r="C50" i="4"/>
  <c r="C24" i="4"/>
  <c r="C20" i="4"/>
  <c r="C9" i="4"/>
  <c r="C7" i="6" l="1"/>
  <c r="C19" i="4"/>
  <c r="C49" i="4"/>
  <c r="C70" i="4" s="1"/>
  <c r="C69" i="4" s="1"/>
  <c r="C68" i="4" s="1"/>
  <c r="E75" i="6"/>
  <c r="E74" i="6" s="1"/>
  <c r="F75" i="6"/>
  <c r="F74" i="6" s="1"/>
  <c r="G75" i="6"/>
  <c r="G74" i="6" s="1"/>
  <c r="E70" i="6"/>
  <c r="F71" i="6"/>
  <c r="F70" i="6" s="1"/>
  <c r="G71" i="6"/>
  <c r="G70" i="6" s="1"/>
  <c r="E67" i="6"/>
  <c r="F67" i="6"/>
  <c r="G67" i="6"/>
  <c r="E65" i="6"/>
  <c r="F65" i="6"/>
  <c r="G65" i="6"/>
  <c r="F50" i="6"/>
  <c r="G54" i="6"/>
  <c r="G50" i="6" s="1"/>
  <c r="E48" i="6"/>
  <c r="E47" i="6" s="1"/>
  <c r="E46" i="6" s="1"/>
  <c r="F48" i="6"/>
  <c r="F47" i="6" s="1"/>
  <c r="F46" i="6" s="1"/>
  <c r="G48" i="6"/>
  <c r="G47" i="6" s="1"/>
  <c r="G46" i="6" s="1"/>
  <c r="E40" i="6"/>
  <c r="E39" i="6" s="1"/>
  <c r="F40" i="6"/>
  <c r="F39" i="6" s="1"/>
  <c r="G40" i="6"/>
  <c r="G39" i="6" s="1"/>
  <c r="E36" i="6"/>
  <c r="E35" i="6" s="1"/>
  <c r="F36" i="6"/>
  <c r="F35" i="6" s="1"/>
  <c r="G36" i="6"/>
  <c r="G35" i="6" s="1"/>
  <c r="E31" i="6"/>
  <c r="E30" i="6" s="1"/>
  <c r="F31" i="6"/>
  <c r="F30" i="6" s="1"/>
  <c r="G31" i="6"/>
  <c r="G30" i="6" s="1"/>
  <c r="E27" i="6"/>
  <c r="E26" i="6" s="1"/>
  <c r="G27" i="6"/>
  <c r="G26" i="6" s="1"/>
  <c r="E23" i="6"/>
  <c r="G23" i="6"/>
  <c r="F23" i="6"/>
  <c r="E20" i="6"/>
  <c r="E19" i="6" s="1"/>
  <c r="E18" i="6" s="1"/>
  <c r="F20" i="6"/>
  <c r="F19" i="6" s="1"/>
  <c r="F18" i="6" s="1"/>
  <c r="G20" i="6"/>
  <c r="G19" i="6" s="1"/>
  <c r="G18" i="6" s="1"/>
  <c r="E15" i="6"/>
  <c r="F15" i="6"/>
  <c r="G15" i="6"/>
  <c r="E13" i="6"/>
  <c r="E12" i="6" s="1"/>
  <c r="F13" i="6"/>
  <c r="F12" i="6" s="1"/>
  <c r="G13" i="6"/>
  <c r="G12" i="6" s="1"/>
  <c r="D13" i="6"/>
  <c r="D12" i="6" s="1"/>
  <c r="D16" i="6"/>
  <c r="D15" i="6" s="1"/>
  <c r="D20" i="6"/>
  <c r="D19" i="6" s="1"/>
  <c r="D18" i="6" s="1"/>
  <c r="D24" i="6"/>
  <c r="D23" i="6" s="1"/>
  <c r="D27" i="6"/>
  <c r="D26" i="6" s="1"/>
  <c r="D31" i="6"/>
  <c r="D30" i="6" s="1"/>
  <c r="D33" i="6"/>
  <c r="D36" i="6"/>
  <c r="D35" i="6" s="1"/>
  <c r="D40" i="6"/>
  <c r="D39" i="6" s="1"/>
  <c r="D48" i="6"/>
  <c r="D47" i="6" s="1"/>
  <c r="D46" i="6" s="1"/>
  <c r="D55" i="6"/>
  <c r="D54" i="6" s="1"/>
  <c r="D50" i="6" s="1"/>
  <c r="D65" i="6"/>
  <c r="D67" i="6"/>
  <c r="D71" i="6"/>
  <c r="D70" i="6" s="1"/>
  <c r="D75" i="6"/>
  <c r="D74" i="6" s="1"/>
  <c r="D11" i="6" l="1"/>
  <c r="D22" i="6"/>
  <c r="F69" i="6"/>
  <c r="G11" i="6"/>
  <c r="G22" i="6"/>
  <c r="G69" i="6"/>
  <c r="F11" i="6"/>
  <c r="F22" i="6"/>
  <c r="D69" i="6"/>
  <c r="E11" i="6"/>
  <c r="E22" i="6"/>
  <c r="E69" i="6"/>
  <c r="G64" i="6"/>
  <c r="G63" i="6" s="1"/>
  <c r="D64" i="6"/>
  <c r="D63" i="6" s="1"/>
  <c r="F64" i="6"/>
  <c r="F63" i="6" s="1"/>
  <c r="E64" i="6"/>
  <c r="E63" i="6" s="1"/>
  <c r="E50" i="4"/>
  <c r="F50" i="4"/>
  <c r="G50" i="4"/>
  <c r="E53" i="4"/>
  <c r="F53" i="4"/>
  <c r="G53" i="4"/>
  <c r="E60" i="4"/>
  <c r="F60" i="4"/>
  <c r="G60" i="4"/>
  <c r="E34" i="4"/>
  <c r="F34" i="4"/>
  <c r="G34" i="4"/>
  <c r="E37" i="4"/>
  <c r="F37" i="4"/>
  <c r="G37" i="4"/>
  <c r="E44" i="4"/>
  <c r="F44" i="4"/>
  <c r="G44" i="4"/>
  <c r="F9" i="4"/>
  <c r="G9" i="4"/>
  <c r="D7" i="6" l="1"/>
  <c r="F7" i="6"/>
  <c r="F49" i="4"/>
  <c r="F70" i="4" s="1"/>
  <c r="F69" i="4" s="1"/>
  <c r="F68" i="4" s="1"/>
  <c r="G49" i="4"/>
  <c r="G70" i="4" s="1"/>
  <c r="G69" i="4" s="1"/>
  <c r="G68" i="4" s="1"/>
  <c r="E49" i="4"/>
  <c r="E70" i="4" s="1"/>
  <c r="E69" i="4" s="1"/>
  <c r="E68" i="4" s="1"/>
  <c r="G7" i="6"/>
  <c r="E33" i="4"/>
  <c r="F33" i="4"/>
  <c r="G33" i="4"/>
  <c r="D60" i="4"/>
  <c r="D53" i="4"/>
  <c r="D50" i="4"/>
  <c r="D44" i="4"/>
  <c r="D37" i="4"/>
  <c r="D34" i="4"/>
  <c r="E24" i="4"/>
  <c r="F24" i="4"/>
  <c r="G24" i="4"/>
  <c r="E20" i="4"/>
  <c r="F20" i="4"/>
  <c r="G20" i="4"/>
  <c r="D24" i="4"/>
  <c r="D20" i="4"/>
  <c r="D9" i="4"/>
  <c r="F19" i="4" l="1"/>
  <c r="D33" i="4"/>
  <c r="D49" i="4"/>
  <c r="D70" i="4" s="1"/>
  <c r="D69" i="4" s="1"/>
  <c r="D68" i="4" s="1"/>
  <c r="D19" i="4"/>
  <c r="G19" i="4"/>
  <c r="E19" i="4"/>
  <c r="F42" i="2"/>
  <c r="G39" i="2"/>
  <c r="G42" i="2" s="1"/>
  <c r="H39" i="2" s="1"/>
  <c r="H42" i="2" s="1"/>
  <c r="I39" i="2" s="1"/>
  <c r="I42" i="2" s="1"/>
  <c r="J39" i="2" s="1"/>
  <c r="J42" i="2" s="1"/>
  <c r="J24" i="2"/>
  <c r="I24" i="2"/>
  <c r="H24" i="2"/>
  <c r="G24" i="2"/>
  <c r="F24" i="2"/>
  <c r="J13" i="2"/>
  <c r="I13" i="2"/>
  <c r="H13" i="2"/>
  <c r="G13" i="2"/>
  <c r="G16" i="2" s="1"/>
  <c r="G25" i="2" s="1"/>
  <c r="G32" i="2" s="1"/>
  <c r="J10" i="2"/>
  <c r="H10" i="2"/>
  <c r="J16" i="2" l="1"/>
  <c r="J25" i="2" s="1"/>
  <c r="J32" i="2" s="1"/>
  <c r="J33" i="2" s="1"/>
  <c r="I16" i="2"/>
  <c r="I25" i="2" s="1"/>
  <c r="I32" i="2" s="1"/>
  <c r="I33" i="2" s="1"/>
  <c r="H16" i="2"/>
  <c r="H25" i="2" s="1"/>
  <c r="H32" i="2" s="1"/>
  <c r="H33" i="2" s="1"/>
  <c r="F16" i="2"/>
  <c r="F25" i="2" s="1"/>
  <c r="F32" i="2" s="1"/>
  <c r="F33" i="2" s="1"/>
  <c r="G33" i="2"/>
</calcChain>
</file>

<file path=xl/sharedStrings.xml><?xml version="1.0" encoding="utf-8"?>
<sst xmlns="http://schemas.openxmlformats.org/spreadsheetml/2006/main" count="251" uniqueCount="142">
  <si>
    <t>I. OPĆI DIO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</si>
  <si>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</si>
  <si>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</si>
  <si>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</si>
  <si>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</si>
  <si>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</si>
  <si>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</si>
  <si>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</si>
  <si>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8 PRIMICI OD FINANCIJSKE IMOVINE I ZADUŽIVANJA</t>
  </si>
  <si>
    <t>5 IZDACI ZA FINANCIJSKU IMOVINU I OTPLATE ZAJMOVA</t>
  </si>
  <si>
    <t>NETO FINANCIRANJE</t>
  </si>
  <si>
    <t>VIŠAK / MANJAK + NETO FINANCIRANJE</t>
  </si>
  <si>
    <t>RAZRED I NAZIV</t>
  </si>
  <si>
    <t>A) SAŽETAK RAČUNA PRIHODA I RASHODA</t>
  </si>
  <si>
    <t>B) SAŽETAK RAČUNA FINANCIRANJA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</si>
  <si>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</si>
  <si>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</si>
  <si>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</si>
  <si>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</si>
  <si>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D) VIŠEGODIŠNJI PLAN URAVNOTEŽENJA</t>
  </si>
  <si>
    <t>VIŠAK / MANJAK IZ PRETHODNE(IH) GODINE KOJI ĆE SE RASPOREDITI / POKRITI</t>
  </si>
  <si>
    <t>NAZIV</t>
  </si>
  <si>
    <t xml:space="preserve">A. RAČUN PRIHODA I RASHODA </t>
  </si>
  <si>
    <t>A1. PRIHODI I RASHODI PREMA EKONOMSKOJ KLASIFIKACIJI</t>
  </si>
  <si>
    <t>UKUPNO PRIHODI</t>
  </si>
  <si>
    <t>Prihodi poslovanja</t>
  </si>
  <si>
    <t>Pomoći iz inozemstva i od subjekata unutar općeg proračuna</t>
  </si>
  <si>
    <t>…</t>
  </si>
  <si>
    <t>UKUPNO RASHODI</t>
  </si>
  <si>
    <t>Rashodi poslovanja</t>
  </si>
  <si>
    <t>Rashodi za zaposlene</t>
  </si>
  <si>
    <t>Materijalni rashodi</t>
  </si>
  <si>
    <t>Rashodi za nabavu nefinancijske imovine</t>
  </si>
  <si>
    <t>A2. PRIHODI I RASHODI PREMA IZVORIMA FINANCIRANJA</t>
  </si>
  <si>
    <t>Razred/
skupina</t>
  </si>
  <si>
    <t>Opći prihodi i primici</t>
  </si>
  <si>
    <t>Vlastiti prihodi</t>
  </si>
  <si>
    <t>A3. RASHODI PREMA FUNKCIJSKOJ KLASIFIKACIJI</t>
  </si>
  <si>
    <t>II. POSEBNI DIO</t>
  </si>
  <si>
    <t>ŠIFRA</t>
  </si>
  <si>
    <t>Naziv izvora financiranja</t>
  </si>
  <si>
    <t>Izvor financiranja y (najniža razina)</t>
  </si>
  <si>
    <t>VIŠAK / MANJAK TEKUĆE GODINE
(VIŠAK / MANJAK + NETO FINANCIRANJE)</t>
  </si>
  <si>
    <t>Prihodi od prodaje proizvoda i robe te pruženih usluga, prihodi od donacija te povrati po protestiranim jamstvima</t>
  </si>
  <si>
    <t>Izvor financiranja x (najniža razina)*</t>
  </si>
  <si>
    <t>09</t>
  </si>
  <si>
    <t>092</t>
  </si>
  <si>
    <t>Prihodi od imovine</t>
  </si>
  <si>
    <t>Prihodi od upravnih i administrativnih pristojbi, pristojbi po posebnim propisima i naknada</t>
  </si>
  <si>
    <t>Financijski rashodi</t>
  </si>
  <si>
    <t xml:space="preserve">Rshodi za nabavu proizvedene dugotrajne imovine </t>
  </si>
  <si>
    <t>Rashodi za dodatna ulaganja na nefinsncijskoj imovini</t>
  </si>
  <si>
    <t>Opći  prihodi srednje škole</t>
  </si>
  <si>
    <t>Pomoći iz državnog proračuna</t>
  </si>
  <si>
    <t>Pomoći iz gradskih i općinskih proračuna</t>
  </si>
  <si>
    <t>Kapitalne donacije</t>
  </si>
  <si>
    <t>Pomoći</t>
  </si>
  <si>
    <t>Donacije</t>
  </si>
  <si>
    <t>RAZDJEL UO ZA OBRAZOVANJE, KULTURU, ŠPORT, MLADE I CIVILNO DRUŠTVO</t>
  </si>
  <si>
    <t>SREDNJA ŠKOLA PETRINJA</t>
  </si>
  <si>
    <t>ŠKOLSTVO</t>
  </si>
  <si>
    <t>PROGRAM 1001</t>
  </si>
  <si>
    <t>PROGRAM JAVNIH POTREBA U ŠKOLSTVU</t>
  </si>
  <si>
    <t>AKTIVNOST A100007</t>
  </si>
  <si>
    <t>ŠKOLSKA NATJECANJA I SMOTRE</t>
  </si>
  <si>
    <t>IZVOR 1.1.</t>
  </si>
  <si>
    <t xml:space="preserve"> OPĆI PRIHODI I PRIMICI</t>
  </si>
  <si>
    <t>RASHODI POSLOVANJA</t>
  </si>
  <si>
    <t>MATERIJALNI RASHODI</t>
  </si>
  <si>
    <t>POMOĆI IZ GRADSKIH I OPĆINSKIH PRORAČUNA PK</t>
  </si>
  <si>
    <t>RASHODI ZA ZAPOSLENE</t>
  </si>
  <si>
    <t>AKTIVNOST A100010</t>
  </si>
  <si>
    <t>ŠKOLSKA KUHINJA</t>
  </si>
  <si>
    <t>POMOĆI - AGENCIJA ZA PLAĆANJA U POLJOPROVREDI</t>
  </si>
  <si>
    <t>AKTIVNOST A10011</t>
  </si>
  <si>
    <t>REDOVNI PROGRAM SŠ</t>
  </si>
  <si>
    <t>OPĆI PRIHODI I PRIMICI</t>
  </si>
  <si>
    <t xml:space="preserve">     IZVOR 1.1.</t>
  </si>
  <si>
    <t xml:space="preserve">           IZVOR 1.3.</t>
  </si>
  <si>
    <t>OPĆI PRIHODI SREDNJE ŠKOLE</t>
  </si>
  <si>
    <t xml:space="preserve">           IZVOR 3.1.1.</t>
  </si>
  <si>
    <t>VLASTITI PRIHODI PK</t>
  </si>
  <si>
    <t>RASHODI ZA NABAVU NEFINANCIJSKE IMOVINE</t>
  </si>
  <si>
    <t>RASHODI ZA NABAVU PROIZVREDENE DUGOTRAJNE IMOVINE</t>
  </si>
  <si>
    <t>POMOĆI PK</t>
  </si>
  <si>
    <t>POMOĆI EU PK</t>
  </si>
  <si>
    <t>KAPITALNE DONACIJE PK</t>
  </si>
  <si>
    <t xml:space="preserve">         IZVOR 6.2.1.</t>
  </si>
  <si>
    <t>FINANCIJSKI RASHODI</t>
  </si>
  <si>
    <t>AKTIVNOST A10013</t>
  </si>
  <si>
    <t>POSEBNE SKUPINE UČENIKA S TEŠKOĆAMA</t>
  </si>
  <si>
    <t>KAPITALNI PROJEKT K100002</t>
  </si>
  <si>
    <t>ULAGANJA U OBJEKTE ŠKOLSTVA</t>
  </si>
  <si>
    <t>RASHODI ZA DODATNA ULAGANJA NA NEFINANCIJSKOJ IMOVINI</t>
  </si>
  <si>
    <t>KAPITALNI PROJEKT K100007</t>
  </si>
  <si>
    <t>ULAGANJA U OBJEKTE ŠKOLSTVA POTRES</t>
  </si>
  <si>
    <t>POMOĆI MZOM</t>
  </si>
  <si>
    <t>TEKUĆI PROJEKT T100004</t>
  </si>
  <si>
    <t>OSIGURAVANJE POMOĆNIKA U NASTAVI UČENICIMA S TEŠKOĆAMA</t>
  </si>
  <si>
    <t xml:space="preserve">              IZVOR 6.2.1.</t>
  </si>
  <si>
    <t xml:space="preserve">             IZVOR 1.1.</t>
  </si>
  <si>
    <t xml:space="preserve">          IZVOR 1.3.</t>
  </si>
  <si>
    <t>TEKUĆI PLAN 
2025</t>
  </si>
  <si>
    <t>IZVRŠENJE 
2024</t>
  </si>
  <si>
    <t>PROJEKCIJA 2028</t>
  </si>
  <si>
    <t>PODGLAVA/19343</t>
  </si>
  <si>
    <t>Pomoći MZOM</t>
  </si>
  <si>
    <t>Programi Unije</t>
  </si>
  <si>
    <t>Vlastiti izvori</t>
  </si>
  <si>
    <t>Rezultat poslovanja</t>
  </si>
  <si>
    <t>PROJEKCIJA 
2027</t>
  </si>
  <si>
    <t>PROJEKCIJA
2028</t>
  </si>
  <si>
    <t>REBALANS - STUDENI 2025.</t>
  </si>
  <si>
    <t>REBALANS -S TUDENI 2025.</t>
  </si>
  <si>
    <t>5.2.2.</t>
  </si>
  <si>
    <t>RASHODI ZA NABAVU PROIZVEDENE DUG. IMOVINE</t>
  </si>
  <si>
    <t xml:space="preserve">          IZVOR 1.1.</t>
  </si>
  <si>
    <t>NAPOMENA - PROMJENE</t>
  </si>
  <si>
    <t>PRORAČUN JEDINICE LOKALNE I PODRUČNE (REGIONALNE) SAMOUPRAVE/
FINANCIJSKI PLAN PRORAČUNSKOG KORISNIKA JEDINICE LOKALNE I PODRUČNE (REGIONALNE) SAMOUPRAVE 
- rebalans srpanj 2026.g.</t>
  </si>
  <si>
    <t>IZVRŠENJE 
2025</t>
  </si>
  <si>
    <t>TEKUĆI PLAN 
2026</t>
  </si>
  <si>
    <t>REBALANS - srpanj 2026.</t>
  </si>
  <si>
    <t>REBALANS -SRPANJ  2026.</t>
  </si>
  <si>
    <t>IZVRŠENJE 2025</t>
  </si>
  <si>
    <t>TEKUĆI PLAN 2026</t>
  </si>
  <si>
    <t>REBALANS - SRPANJ 2026.G.</t>
  </si>
  <si>
    <t xml:space="preserve">            IZVOR  5.2.44..</t>
  </si>
  <si>
    <t xml:space="preserve">  IZVOR 5.2.42.</t>
  </si>
  <si>
    <t xml:space="preserve">          IZVOR  5.0.6..</t>
  </si>
  <si>
    <t>IZVOR 5.0.6.</t>
  </si>
  <si>
    <t xml:space="preserve">             IZVOR 5.0.12.</t>
  </si>
  <si>
    <t xml:space="preserve">             IZVOR 5.0.16.</t>
  </si>
  <si>
    <t>POMOĆI MRRFEU</t>
  </si>
  <si>
    <t>DODATNA ULAGANJA NA GRAĐEVINSKIM OBJEKTIMA</t>
  </si>
  <si>
    <t xml:space="preserve">          IZVOR 5.0.6.</t>
  </si>
  <si>
    <t>POMOĆI - PK</t>
  </si>
  <si>
    <t>24.000,00 dodano za pokriće troškova iz sudske presude</t>
  </si>
  <si>
    <t xml:space="preserve">Nabava računalne opreme, sredstva su od MZOM, </t>
  </si>
  <si>
    <t>dodatna projektna dokumentacija</t>
  </si>
  <si>
    <t>povećanje 11.562,50</t>
  </si>
  <si>
    <t>povećanje 24.000,00</t>
  </si>
  <si>
    <t>povećanje 2.600,00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</si>
</sst>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2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b/>
      <i/>
      <sz val="10"/>
      <color rgb="FF00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sz val="8"/>
      <color theme="0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1"/>
      <color theme="0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b/>
      <i/>
      <sz val="10"/>
      <color theme="0"/>
      <name val="Times New Roman"/>
      <family val="1"/>
      <charset val="238"/>
    </font>
    <font>
      <sz val="10"/>
      <color theme="2" tint="-0.249977111117893"/>
      <name val="Times New Roman"/>
      <family val="1"/>
      <charset val="238"/>
    </font>
    <font>
      <b/>
      <sz val="10"/>
      <color theme="2" tint="-0.249977111117893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85">
    <xf numFmtId="0" fontId="0" fillId="0" borderId="0" xfId="0"/>
    <xf numFmtId="0" fontId="4" fillId="0" borderId="0" xfId="1" applyFont="1"/>
    <xf numFmtId="0" fontId="4" fillId="0" borderId="0" xfId="2" applyFont="1"/>
    <xf numFmtId="0" fontId="6" fillId="0" borderId="0" xfId="2" applyFont="1" applyAlignment="1">
      <alignment horizontal="center" vertical="center" wrapText="1"/>
    </xf>
    <xf numFmtId="0" fontId="8" fillId="0" borderId="0" xfId="2" applyFont="1" applyAlignment="1">
      <alignment vertical="center" wrapText="1"/>
    </xf>
    <xf numFmtId="0" fontId="6" fillId="0" borderId="0" xfId="2" applyFont="1" applyAlignment="1">
      <alignment horizontal="left" wrapText="1"/>
    </xf>
    <xf numFmtId="0" fontId="10" fillId="0" borderId="0" xfId="2" applyFont="1" applyAlignment="1">
      <alignment wrapText="1"/>
    </xf>
    <xf numFmtId="0" fontId="6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2" fillId="0" borderId="1" xfId="2" applyFont="1" applyBorder="1" applyAlignment="1">
      <alignment horizontal="right" vertical="center"/>
    </xf>
    <xf numFmtId="3" fontId="13" fillId="3" borderId="4" xfId="2" applyNumberFormat="1" applyFont="1" applyFill="1" applyBorder="1" applyAlignment="1">
      <alignment horizontal="right"/>
    </xf>
    <xf numFmtId="3" fontId="13" fillId="0" borderId="4" xfId="2" applyNumberFormat="1" applyFont="1" applyBorder="1" applyAlignment="1">
      <alignment horizontal="right"/>
    </xf>
    <xf numFmtId="0" fontId="15" fillId="3" borderId="2" xfId="2" applyFont="1" applyFill="1" applyBorder="1" applyAlignment="1">
      <alignment horizontal="left" vertical="center"/>
    </xf>
    <xf numFmtId="0" fontId="10" fillId="0" borderId="0" xfId="2" applyFont="1" applyAlignment="1">
      <alignment horizontal="center" vertical="center" wrapText="1"/>
    </xf>
    <xf numFmtId="0" fontId="8" fillId="0" borderId="0" xfId="2" applyFont="1"/>
    <xf numFmtId="0" fontId="6" fillId="0" borderId="0" xfId="2" quotePrefix="1" applyFont="1" applyAlignment="1">
      <alignment horizontal="center" vertical="center" wrapText="1"/>
    </xf>
    <xf numFmtId="3" fontId="15" fillId="4" borderId="2" xfId="2" quotePrefix="1" applyNumberFormat="1" applyFont="1" applyFill="1" applyBorder="1" applyAlignment="1">
      <alignment horizontal="right"/>
    </xf>
    <xf numFmtId="3" fontId="15" fillId="3" borderId="2" xfId="2" quotePrefix="1" applyNumberFormat="1" applyFont="1" applyFill="1" applyBorder="1" applyAlignment="1">
      <alignment horizontal="right"/>
    </xf>
    <xf numFmtId="0" fontId="18" fillId="0" borderId="0" xfId="2" applyFont="1" applyAlignment="1">
      <alignment wrapText="1"/>
    </xf>
    <xf numFmtId="0" fontId="19" fillId="0" borderId="0" xfId="2" quotePrefix="1" applyFont="1" applyAlignment="1">
      <alignment horizontal="center" vertical="center" wrapText="1"/>
    </xf>
    <xf numFmtId="0" fontId="20" fillId="0" borderId="0" xfId="2" applyFont="1" applyAlignment="1">
      <alignment horizontal="center" vertical="center" wrapText="1"/>
    </xf>
    <xf numFmtId="0" fontId="16" fillId="0" borderId="0" xfId="2" applyFont="1"/>
    <xf numFmtId="3" fontId="13" fillId="3" borderId="2" xfId="2" quotePrefix="1" applyNumberFormat="1" applyFont="1" applyFill="1" applyBorder="1" applyAlignment="1">
      <alignment horizontal="right"/>
    </xf>
    <xf numFmtId="0" fontId="17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9" fillId="0" borderId="0" xfId="2" applyFont="1" applyAlignment="1">
      <alignment wrapText="1"/>
    </xf>
    <xf numFmtId="0" fontId="16" fillId="3" borderId="3" xfId="2" applyFont="1" applyFill="1" applyBorder="1" applyAlignment="1">
      <alignment vertical="center"/>
    </xf>
    <xf numFmtId="0" fontId="6" fillId="0" borderId="0" xfId="3" applyFont="1" applyAlignment="1">
      <alignment horizontal="center" vertical="center" wrapText="1"/>
    </xf>
    <xf numFmtId="0" fontId="4" fillId="0" borderId="0" xfId="3" applyFont="1"/>
    <xf numFmtId="0" fontId="8" fillId="0" borderId="0" xfId="3" applyFont="1" applyAlignment="1">
      <alignment vertical="center" wrapText="1"/>
    </xf>
    <xf numFmtId="0" fontId="21" fillId="0" borderId="0" xfId="3" applyFont="1"/>
    <xf numFmtId="0" fontId="15" fillId="2" borderId="4" xfId="3" applyFont="1" applyFill="1" applyBorder="1" applyAlignment="1">
      <alignment horizontal="left" vertical="center" wrapText="1"/>
    </xf>
    <xf numFmtId="0" fontId="16" fillId="2" borderId="4" xfId="3" applyFont="1" applyFill="1" applyBorder="1" applyAlignment="1">
      <alignment horizontal="left" vertical="center" wrapText="1"/>
    </xf>
    <xf numFmtId="0" fontId="16" fillId="2" borderId="4" xfId="3" quotePrefix="1" applyFont="1" applyFill="1" applyBorder="1" applyAlignment="1">
      <alignment horizontal="left" vertical="center"/>
    </xf>
    <xf numFmtId="0" fontId="15" fillId="2" borderId="4" xfId="3" quotePrefix="1" applyFont="1" applyFill="1" applyBorder="1" applyAlignment="1">
      <alignment horizontal="left" vertical="center"/>
    </xf>
    <xf numFmtId="0" fontId="16" fillId="2" borderId="4" xfId="3" quotePrefix="1" applyFont="1" applyFill="1" applyBorder="1" applyAlignment="1">
      <alignment horizontal="left" vertical="center" wrapText="1"/>
    </xf>
    <xf numFmtId="0" fontId="22" fillId="2" borderId="4" xfId="3" quotePrefix="1" applyFont="1" applyFill="1" applyBorder="1" applyAlignment="1">
      <alignment horizontal="left" vertical="center"/>
    </xf>
    <xf numFmtId="0" fontId="15" fillId="2" borderId="4" xfId="3" applyFont="1" applyFill="1" applyBorder="1" applyAlignment="1">
      <alignment horizontal="left" vertical="center"/>
    </xf>
    <xf numFmtId="0" fontId="15" fillId="2" borderId="4" xfId="3" applyFont="1" applyFill="1" applyBorder="1" applyAlignment="1">
      <alignment vertical="center" wrapText="1"/>
    </xf>
    <xf numFmtId="0" fontId="16" fillId="2" borderId="4" xfId="3" applyFont="1" applyFill="1" applyBorder="1" applyAlignment="1">
      <alignment vertical="center" wrapText="1"/>
    </xf>
    <xf numFmtId="0" fontId="16" fillId="2" borderId="4" xfId="3" applyFont="1" applyFill="1" applyBorder="1" applyAlignment="1">
      <alignment horizontal="left" vertical="center" wrapText="1" indent="2"/>
    </xf>
    <xf numFmtId="0" fontId="16" fillId="2" borderId="4" xfId="3" quotePrefix="1" applyFont="1" applyFill="1" applyBorder="1" applyAlignment="1">
      <alignment horizontal="left" vertical="center" indent="2"/>
    </xf>
    <xf numFmtId="49" fontId="15" fillId="2" borderId="4" xfId="3" applyNumberFormat="1" applyFont="1" applyFill="1" applyBorder="1" applyAlignment="1">
      <alignment horizontal="left" vertical="center" wrapText="1"/>
    </xf>
    <xf numFmtId="49" fontId="16" fillId="2" borderId="4" xfId="3" quotePrefix="1" applyNumberFormat="1" applyFont="1" applyFill="1" applyBorder="1" applyAlignment="1">
      <alignment horizontal="left" vertical="center" indent="2"/>
    </xf>
    <xf numFmtId="49" fontId="15" fillId="2" borderId="4" xfId="3" quotePrefix="1" applyNumberFormat="1" applyFont="1" applyFill="1" applyBorder="1" applyAlignment="1">
      <alignment horizontal="left" vertical="center"/>
    </xf>
    <xf numFmtId="0" fontId="5" fillId="0" borderId="0" xfId="3" applyFont="1" applyAlignment="1">
      <alignment horizontal="left" vertical="center"/>
    </xf>
    <xf numFmtId="0" fontId="4" fillId="0" borderId="4" xfId="3" applyFont="1" applyBorder="1"/>
    <xf numFmtId="0" fontId="4" fillId="0" borderId="0" xfId="3" applyFont="1" applyAlignment="1">
      <alignment horizontal="left" indent="1"/>
    </xf>
    <xf numFmtId="0" fontId="8" fillId="2" borderId="4" xfId="0" applyFont="1" applyFill="1" applyBorder="1" applyAlignment="1">
      <alignment horizontal="left" vertical="center" wrapText="1"/>
    </xf>
    <xf numFmtId="0" fontId="8" fillId="2" borderId="4" xfId="3" applyFont="1" applyFill="1" applyBorder="1" applyAlignment="1">
      <alignment horizontal="left" vertical="center" wrapText="1"/>
    </xf>
    <xf numFmtId="0" fontId="14" fillId="0" borderId="4" xfId="3" quotePrefix="1" applyFont="1" applyBorder="1" applyAlignment="1">
      <alignment horizontal="center" vertical="center" wrapText="1"/>
    </xf>
    <xf numFmtId="0" fontId="14" fillId="2" borderId="4" xfId="3" applyFont="1" applyFill="1" applyBorder="1" applyAlignment="1">
      <alignment horizontal="center" vertical="center" wrapText="1"/>
    </xf>
    <xf numFmtId="4" fontId="15" fillId="2" borderId="4" xfId="3" applyNumberFormat="1" applyFont="1" applyFill="1" applyBorder="1" applyAlignment="1">
      <alignment horizontal="left" vertical="center" wrapText="1"/>
    </xf>
    <xf numFmtId="4" fontId="8" fillId="2" borderId="4" xfId="3" applyNumberFormat="1" applyFont="1" applyFill="1" applyBorder="1" applyAlignment="1">
      <alignment horizontal="right"/>
    </xf>
    <xf numFmtId="4" fontId="16" fillId="2" borderId="4" xfId="3" applyNumberFormat="1" applyFont="1" applyFill="1" applyBorder="1" applyAlignment="1">
      <alignment horizontal="left" vertical="center" wrapText="1"/>
    </xf>
    <xf numFmtId="4" fontId="16" fillId="2" borderId="4" xfId="3" quotePrefix="1" applyNumberFormat="1" applyFont="1" applyFill="1" applyBorder="1" applyAlignment="1">
      <alignment horizontal="left" vertical="center" wrapText="1"/>
    </xf>
    <xf numFmtId="4" fontId="15" fillId="2" borderId="4" xfId="3" applyNumberFormat="1" applyFont="1" applyFill="1" applyBorder="1" applyAlignment="1">
      <alignment horizontal="left" wrapText="1"/>
    </xf>
    <xf numFmtId="4" fontId="16" fillId="2" borderId="4" xfId="3" applyNumberFormat="1" applyFont="1" applyFill="1" applyBorder="1" applyAlignment="1">
      <alignment horizontal="left" wrapText="1"/>
    </xf>
    <xf numFmtId="4" fontId="16" fillId="2" borderId="4" xfId="3" quotePrefix="1" applyNumberFormat="1" applyFont="1" applyFill="1" applyBorder="1" applyAlignment="1">
      <alignment horizontal="left" vertical="center"/>
    </xf>
    <xf numFmtId="4" fontId="22" fillId="2" borderId="4" xfId="3" quotePrefix="1" applyNumberFormat="1" applyFont="1" applyFill="1" applyBorder="1" applyAlignment="1">
      <alignment horizontal="left" vertical="center"/>
    </xf>
    <xf numFmtId="4" fontId="15" fillId="2" borderId="4" xfId="3" applyNumberFormat="1" applyFont="1" applyFill="1" applyBorder="1" applyAlignment="1">
      <alignment horizontal="center" vertical="center" wrapText="1"/>
    </xf>
    <xf numFmtId="4" fontId="15" fillId="2" borderId="4" xfId="3" applyNumberFormat="1" applyFont="1" applyFill="1" applyBorder="1" applyAlignment="1">
      <alignment horizontal="right" vertical="center" wrapText="1"/>
    </xf>
    <xf numFmtId="0" fontId="16" fillId="2" borderId="4" xfId="3" quotePrefix="1" applyFont="1" applyFill="1" applyBorder="1" applyAlignment="1">
      <alignment horizontal="center" vertical="center"/>
    </xf>
    <xf numFmtId="4" fontId="15" fillId="2" borderId="4" xfId="3" quotePrefix="1" applyNumberFormat="1" applyFont="1" applyFill="1" applyBorder="1" applyAlignment="1">
      <alignment horizontal="left" vertical="center" wrapText="1"/>
    </xf>
    <xf numFmtId="0" fontId="15" fillId="2" borderId="4" xfId="3" quotePrefix="1" applyFont="1" applyFill="1" applyBorder="1" applyAlignment="1">
      <alignment horizontal="left" vertical="center" wrapText="1"/>
    </xf>
    <xf numFmtId="4" fontId="4" fillId="0" borderId="0" xfId="3" applyNumberFormat="1" applyFont="1"/>
    <xf numFmtId="4" fontId="16" fillId="2" borderId="4" xfId="3" applyNumberFormat="1" applyFont="1" applyFill="1" applyBorder="1" applyAlignment="1">
      <alignment horizontal="right"/>
    </xf>
    <xf numFmtId="0" fontId="23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3" applyFont="1" applyFill="1" applyBorder="1" applyAlignment="1">
      <alignment horizontal="center" vertical="center" wrapText="1"/>
    </xf>
    <xf numFmtId="0" fontId="24" fillId="0" borderId="4" xfId="3" applyFont="1" applyBorder="1" applyAlignment="1">
      <alignment horizontal="center" vertical="center"/>
    </xf>
    <xf numFmtId="0" fontId="13" fillId="5" borderId="4" xfId="3" applyFont="1" applyFill="1" applyBorder="1" applyAlignment="1">
      <alignment horizontal="left" vertical="center" wrapText="1"/>
    </xf>
    <xf numFmtId="0" fontId="13" fillId="6" borderId="4" xfId="3" applyFont="1" applyFill="1" applyBorder="1" applyAlignment="1">
      <alignment horizontal="left" vertical="center" wrapText="1"/>
    </xf>
    <xf numFmtId="0" fontId="13" fillId="3" borderId="4" xfId="3" applyFont="1" applyFill="1" applyBorder="1" applyAlignment="1">
      <alignment horizontal="left" vertical="center" wrapText="1"/>
    </xf>
    <xf numFmtId="0" fontId="14" fillId="7" borderId="4" xfId="3" quotePrefix="1" applyFont="1" applyFill="1" applyBorder="1" applyAlignment="1">
      <alignment horizontal="center" vertical="center" wrapText="1"/>
    </xf>
    <xf numFmtId="0" fontId="25" fillId="2" borderId="4" xfId="3" quotePrefix="1" applyFont="1" applyFill="1" applyBorder="1" applyAlignment="1">
      <alignment horizontal="left" vertical="center" wrapText="1"/>
    </xf>
    <xf numFmtId="0" fontId="25" fillId="2" borderId="4" xfId="3" applyFont="1" applyFill="1" applyBorder="1" applyAlignment="1">
      <alignment horizontal="left" vertical="center" wrapText="1"/>
    </xf>
    <xf numFmtId="4" fontId="8" fillId="5" borderId="4" xfId="3" applyNumberFormat="1" applyFont="1" applyFill="1" applyBorder="1" applyAlignment="1">
      <alignment horizontal="right"/>
    </xf>
    <xf numFmtId="4" fontId="8" fillId="6" borderId="4" xfId="3" applyNumberFormat="1" applyFont="1" applyFill="1" applyBorder="1" applyAlignment="1">
      <alignment horizontal="left" indent="1"/>
    </xf>
    <xf numFmtId="4" fontId="24" fillId="0" borderId="4" xfId="3" applyNumberFormat="1" applyFont="1" applyBorder="1"/>
    <xf numFmtId="0" fontId="26" fillId="0" borderId="4" xfId="3" applyFont="1" applyBorder="1" applyAlignment="1">
      <alignment horizontal="right" vertical="center"/>
    </xf>
    <xf numFmtId="0" fontId="27" fillId="2" borderId="4" xfId="0" applyFont="1" applyFill="1" applyBorder="1" applyAlignment="1">
      <alignment horizontal="left" vertical="center" wrapText="1"/>
    </xf>
    <xf numFmtId="4" fontId="26" fillId="0" borderId="4" xfId="3" applyNumberFormat="1" applyFont="1" applyBorder="1"/>
    <xf numFmtId="0" fontId="26" fillId="0" borderId="4" xfId="3" applyFont="1" applyBorder="1"/>
    <xf numFmtId="0" fontId="27" fillId="2" borderId="4" xfId="0" applyFont="1" applyFill="1" applyBorder="1" applyAlignment="1">
      <alignment horizontal="right" vertical="center" wrapText="1"/>
    </xf>
    <xf numFmtId="0" fontId="27" fillId="2" borderId="4" xfId="3" applyFont="1" applyFill="1" applyBorder="1" applyAlignment="1">
      <alignment horizontal="right" vertical="center" wrapText="1"/>
    </xf>
    <xf numFmtId="0" fontId="27" fillId="2" borderId="4" xfId="3" applyFont="1" applyFill="1" applyBorder="1" applyAlignment="1">
      <alignment horizontal="left" vertical="center" wrapText="1"/>
    </xf>
    <xf numFmtId="0" fontId="28" fillId="2" borderId="4" xfId="0" applyFont="1" applyFill="1" applyBorder="1" applyAlignment="1">
      <alignment horizontal="left" vertical="center" wrapText="1"/>
    </xf>
    <xf numFmtId="0" fontId="29" fillId="0" borderId="0" xfId="3" applyFont="1"/>
    <xf numFmtId="4" fontId="27" fillId="2" borderId="4" xfId="3" applyNumberFormat="1" applyFont="1" applyFill="1" applyBorder="1" applyAlignment="1">
      <alignment horizontal="right"/>
    </xf>
    <xf numFmtId="4" fontId="30" fillId="6" borderId="4" xfId="3" applyNumberFormat="1" applyFont="1" applyFill="1" applyBorder="1" applyAlignment="1">
      <alignment horizontal="right"/>
    </xf>
    <xf numFmtId="4" fontId="13" fillId="3" borderId="4" xfId="2" applyNumberFormat="1" applyFont="1" applyFill="1" applyBorder="1" applyAlignment="1">
      <alignment horizontal="right"/>
    </xf>
    <xf numFmtId="4" fontId="13" fillId="0" borderId="4" xfId="2" applyNumberFormat="1" applyFont="1" applyBorder="1" applyAlignment="1">
      <alignment horizontal="right"/>
    </xf>
    <xf numFmtId="4" fontId="11" fillId="3" borderId="4" xfId="3" applyNumberFormat="1" applyFont="1" applyFill="1" applyBorder="1"/>
    <xf numFmtId="4" fontId="30" fillId="3" borderId="4" xfId="3" applyNumberFormat="1" applyFont="1" applyFill="1" applyBorder="1" applyAlignment="1">
      <alignment horizontal="right"/>
    </xf>
    <xf numFmtId="0" fontId="5" fillId="7" borderId="4" xfId="3" applyFont="1" applyFill="1" applyBorder="1" applyAlignment="1">
      <alignment horizontal="center" vertical="center" wrapText="1"/>
    </xf>
    <xf numFmtId="0" fontId="5" fillId="7" borderId="4" xfId="3" quotePrefix="1" applyFont="1" applyFill="1" applyBorder="1" applyAlignment="1">
      <alignment horizontal="center" vertical="center" wrapText="1"/>
    </xf>
    <xf numFmtId="0" fontId="31" fillId="0" borderId="0" xfId="3" applyFont="1"/>
    <xf numFmtId="0" fontId="31" fillId="0" borderId="0" xfId="3" applyFont="1" applyAlignment="1">
      <alignment horizontal="left" indent="1"/>
    </xf>
    <xf numFmtId="0" fontId="32" fillId="0" borderId="0" xfId="3" applyFont="1"/>
    <xf numFmtId="4" fontId="32" fillId="0" borderId="0" xfId="3" applyNumberFormat="1" applyFont="1"/>
    <xf numFmtId="4" fontId="31" fillId="0" borderId="0" xfId="3" applyNumberFormat="1" applyFont="1"/>
    <xf numFmtId="0" fontId="17" fillId="0" borderId="0" xfId="3" applyFont="1" applyAlignment="1">
      <alignment horizontal="left" vertical="center"/>
    </xf>
    <xf numFmtId="0" fontId="19" fillId="0" borderId="0" xfId="3" applyFont="1" applyAlignment="1">
      <alignment horizontal="center" vertical="center" wrapText="1"/>
    </xf>
    <xf numFmtId="0" fontId="33" fillId="0" borderId="0" xfId="3" applyFont="1"/>
    <xf numFmtId="0" fontId="17" fillId="0" borderId="0" xfId="3" applyFont="1" applyAlignment="1">
      <alignment vertical="center" wrapText="1"/>
    </xf>
    <xf numFmtId="0" fontId="18" fillId="0" borderId="0" xfId="3" applyFont="1" applyAlignment="1">
      <alignment wrapText="1"/>
    </xf>
    <xf numFmtId="0" fontId="16" fillId="0" borderId="0" xfId="3" applyFont="1" applyAlignment="1">
      <alignment vertical="center" wrapText="1"/>
    </xf>
    <xf numFmtId="0" fontId="18" fillId="0" borderId="0" xfId="3" applyFont="1" applyAlignment="1">
      <alignment vertical="center" wrapText="1"/>
    </xf>
    <xf numFmtId="0" fontId="15" fillId="3" borderId="4" xfId="3" applyFont="1" applyFill="1" applyBorder="1" applyAlignment="1">
      <alignment horizontal="center" vertical="center" wrapText="1"/>
    </xf>
    <xf numFmtId="0" fontId="15" fillId="3" borderId="5" xfId="3" applyFont="1" applyFill="1" applyBorder="1" applyAlignment="1">
      <alignment horizontal="center" vertical="center" wrapText="1"/>
    </xf>
    <xf numFmtId="0" fontId="15" fillId="3" borderId="4" xfId="3" quotePrefix="1" applyFont="1" applyFill="1" applyBorder="1" applyAlignment="1">
      <alignment horizontal="center" vertical="center" wrapText="1"/>
    </xf>
    <xf numFmtId="0" fontId="34" fillId="3" borderId="4" xfId="3" quotePrefix="1" applyFont="1" applyFill="1" applyBorder="1" applyAlignment="1">
      <alignment horizontal="center" vertical="center" wrapText="1"/>
    </xf>
    <xf numFmtId="0" fontId="34" fillId="0" borderId="0" xfId="3" applyFont="1"/>
    <xf numFmtId="4" fontId="33" fillId="0" borderId="0" xfId="3" applyNumberFormat="1" applyFont="1"/>
    <xf numFmtId="0" fontId="36" fillId="2" borderId="4" xfId="3" applyFont="1" applyFill="1" applyBorder="1" applyAlignment="1">
      <alignment horizontal="center" vertical="center" wrapText="1"/>
    </xf>
    <xf numFmtId="0" fontId="35" fillId="2" borderId="4" xfId="3" applyFont="1" applyFill="1" applyBorder="1" applyAlignment="1">
      <alignment horizontal="center" vertical="center" wrapText="1"/>
    </xf>
    <xf numFmtId="4" fontId="35" fillId="2" borderId="4" xfId="2" applyNumberFormat="1" applyFont="1" applyFill="1" applyBorder="1" applyAlignment="1">
      <alignment horizontal="right"/>
    </xf>
    <xf numFmtId="4" fontId="35" fillId="2" borderId="4" xfId="2" applyNumberFormat="1" applyFont="1" applyFill="1" applyBorder="1" applyAlignment="1">
      <alignment horizontal="right" wrapText="1"/>
    </xf>
    <xf numFmtId="3" fontId="35" fillId="2" borderId="4" xfId="2" applyNumberFormat="1" applyFont="1" applyFill="1" applyBorder="1" applyAlignment="1">
      <alignment horizontal="right"/>
    </xf>
    <xf numFmtId="3" fontId="35" fillId="2" borderId="4" xfId="2" applyNumberFormat="1" applyFont="1" applyFill="1" applyBorder="1" applyAlignment="1">
      <alignment horizontal="right" wrapText="1"/>
    </xf>
    <xf numFmtId="3" fontId="35" fillId="2" borderId="2" xfId="2" quotePrefix="1" applyNumberFormat="1" applyFont="1" applyFill="1" applyBorder="1" applyAlignment="1">
      <alignment horizontal="right"/>
    </xf>
    <xf numFmtId="3" fontId="35" fillId="2" borderId="4" xfId="2" quotePrefix="1" applyNumberFormat="1" applyFont="1" applyFill="1" applyBorder="1" applyAlignment="1">
      <alignment horizontal="right"/>
    </xf>
    <xf numFmtId="0" fontId="36" fillId="2" borderId="4" xfId="3" quotePrefix="1" applyFont="1" applyFill="1" applyBorder="1" applyAlignment="1">
      <alignment horizontal="center" vertical="center" wrapText="1"/>
    </xf>
    <xf numFmtId="4" fontId="37" fillId="2" borderId="4" xfId="3" applyNumberFormat="1" applyFont="1" applyFill="1" applyBorder="1" applyAlignment="1">
      <alignment horizontal="right"/>
    </xf>
    <xf numFmtId="4" fontId="35" fillId="2" borderId="4" xfId="3" applyNumberFormat="1" applyFont="1" applyFill="1" applyBorder="1" applyAlignment="1">
      <alignment horizontal="left" wrapText="1"/>
    </xf>
    <xf numFmtId="0" fontId="38" fillId="2" borderId="0" xfId="3" applyFont="1" applyFill="1"/>
    <xf numFmtId="4" fontId="35" fillId="2" borderId="4" xfId="3" applyNumberFormat="1" applyFont="1" applyFill="1" applyBorder="1" applyAlignment="1">
      <alignment horizontal="center" vertical="center" wrapText="1"/>
    </xf>
    <xf numFmtId="4" fontId="35" fillId="2" borderId="4" xfId="3" applyNumberFormat="1" applyFont="1" applyFill="1" applyBorder="1" applyAlignment="1">
      <alignment horizontal="right" vertical="center" wrapText="1"/>
    </xf>
    <xf numFmtId="4" fontId="37" fillId="2" borderId="4" xfId="3" applyNumberFormat="1" applyFont="1" applyFill="1" applyBorder="1" applyAlignment="1">
      <alignment horizontal="right" wrapText="1"/>
    </xf>
    <xf numFmtId="4" fontId="35" fillId="2" borderId="4" xfId="3" applyNumberFormat="1" applyFont="1" applyFill="1" applyBorder="1" applyAlignment="1">
      <alignment horizontal="left" vertical="center" wrapText="1"/>
    </xf>
    <xf numFmtId="4" fontId="37" fillId="2" borderId="4" xfId="3" applyNumberFormat="1" applyFont="1" applyFill="1" applyBorder="1" applyAlignment="1">
      <alignment horizontal="right" vertical="center" wrapText="1"/>
    </xf>
    <xf numFmtId="4" fontId="35" fillId="2" borderId="4" xfId="3" quotePrefix="1" applyNumberFormat="1" applyFont="1" applyFill="1" applyBorder="1" applyAlignment="1">
      <alignment horizontal="left" vertical="center" wrapText="1"/>
    </xf>
    <xf numFmtId="0" fontId="39" fillId="2" borderId="4" xfId="3" applyFont="1" applyFill="1" applyBorder="1" applyAlignment="1">
      <alignment horizontal="center" vertical="center" wrapText="1"/>
    </xf>
    <xf numFmtId="4" fontId="40" fillId="2" borderId="4" xfId="3" applyNumberFormat="1" applyFont="1" applyFill="1" applyBorder="1" applyAlignment="1">
      <alignment horizontal="right"/>
    </xf>
    <xf numFmtId="4" fontId="37" fillId="2" borderId="4" xfId="3" applyNumberFormat="1" applyFont="1" applyFill="1" applyBorder="1" applyAlignment="1">
      <alignment horizontal="left" indent="1"/>
    </xf>
    <xf numFmtId="4" fontId="41" fillId="2" borderId="4" xfId="3" applyNumberFormat="1" applyFont="1" applyFill="1" applyBorder="1" applyAlignment="1">
      <alignment horizontal="right"/>
    </xf>
    <xf numFmtId="4" fontId="41" fillId="2" borderId="4" xfId="3" applyNumberFormat="1" applyFont="1" applyFill="1" applyBorder="1"/>
    <xf numFmtId="4" fontId="37" fillId="2" borderId="4" xfId="3" applyNumberFormat="1" applyFont="1" applyFill="1" applyBorder="1"/>
    <xf numFmtId="4" fontId="40" fillId="2" borderId="4" xfId="3" applyNumberFormat="1" applyFont="1" applyFill="1" applyBorder="1"/>
    <xf numFmtId="4" fontId="16" fillId="0" borderId="4" xfId="3" applyNumberFormat="1" applyFont="1" applyBorder="1" applyAlignment="1">
      <alignment horizontal="left"/>
    </xf>
    <xf numFmtId="0" fontId="24" fillId="0" borderId="4" xfId="3" applyFont="1" applyBorder="1" applyAlignment="1">
      <alignment horizontal="left" vertical="center"/>
    </xf>
    <xf numFmtId="4" fontId="13" fillId="3" borderId="4" xfId="3" applyNumberFormat="1" applyFont="1" applyFill="1" applyBorder="1" applyAlignment="1">
      <alignment horizontal="right"/>
    </xf>
    <xf numFmtId="4" fontId="16" fillId="0" borderId="4" xfId="3" applyNumberFormat="1" applyFont="1" applyBorder="1" applyAlignment="1">
      <alignment horizontal="left" wrapText="1"/>
    </xf>
    <xf numFmtId="4" fontId="30" fillId="0" borderId="4" xfId="3" applyNumberFormat="1" applyFont="1" applyBorder="1" applyAlignment="1">
      <alignment horizontal="right"/>
    </xf>
    <xf numFmtId="0" fontId="8" fillId="0" borderId="4" xfId="3" applyFont="1" applyBorder="1" applyAlignment="1">
      <alignment horizontal="center" vertical="center" wrapText="1"/>
    </xf>
    <xf numFmtId="4" fontId="8" fillId="0" borderId="4" xfId="3" applyNumberFormat="1" applyFont="1" applyBorder="1" applyAlignment="1">
      <alignment horizontal="right"/>
    </xf>
    <xf numFmtId="4" fontId="27" fillId="0" borderId="4" xfId="3" applyNumberFormat="1" applyFont="1" applyBorder="1" applyAlignment="1">
      <alignment horizontal="right"/>
    </xf>
    <xf numFmtId="0" fontId="17" fillId="0" borderId="4" xfId="3" applyFont="1" applyBorder="1" applyAlignment="1">
      <alignment horizontal="center" vertical="center" wrapText="1"/>
    </xf>
    <xf numFmtId="4" fontId="43" fillId="2" borderId="4" xfId="3" applyNumberFormat="1" applyFont="1" applyFill="1" applyBorder="1" applyAlignment="1">
      <alignment horizontal="left" vertical="center" wrapText="1"/>
    </xf>
    <xf numFmtId="4" fontId="42" fillId="0" borderId="4" xfId="3" applyNumberFormat="1" applyFont="1" applyBorder="1"/>
    <xf numFmtId="4" fontId="16" fillId="2" borderId="4" xfId="3" applyNumberFormat="1" applyFont="1" applyFill="1" applyBorder="1" applyAlignment="1">
      <alignment horizontal="right" wrapText="1"/>
    </xf>
    <xf numFmtId="4" fontId="16" fillId="0" borderId="4" xfId="3" applyNumberFormat="1" applyFont="1" applyBorder="1"/>
    <xf numFmtId="0" fontId="16" fillId="0" borderId="0" xfId="3" applyFont="1" applyAlignment="1">
      <alignment horizontal="center" vertical="center"/>
    </xf>
    <xf numFmtId="4" fontId="15" fillId="2" borderId="4" xfId="3" applyNumberFormat="1" applyFont="1" applyFill="1" applyBorder="1" applyAlignment="1">
      <alignment horizontal="right" wrapText="1"/>
    </xf>
    <xf numFmtId="4" fontId="16" fillId="2" borderId="4" xfId="3" applyNumberFormat="1" applyFont="1" applyFill="1" applyBorder="1" applyAlignment="1">
      <alignment horizontal="right" vertical="center" wrapText="1"/>
    </xf>
    <xf numFmtId="0" fontId="13" fillId="0" borderId="2" xfId="2" quotePrefix="1" applyFont="1" applyBorder="1" applyAlignment="1">
      <alignment horizontal="center" vertical="center" wrapText="1"/>
    </xf>
    <xf numFmtId="0" fontId="13" fillId="0" borderId="3" xfId="2" quotePrefix="1" applyFont="1" applyBorder="1" applyAlignment="1">
      <alignment horizontal="center" vertical="center" wrapText="1"/>
    </xf>
    <xf numFmtId="0" fontId="13" fillId="0" borderId="5" xfId="2" quotePrefix="1" applyFont="1" applyBorder="1" applyAlignment="1">
      <alignment horizontal="center" vertical="center" wrapText="1"/>
    </xf>
    <xf numFmtId="0" fontId="15" fillId="4" borderId="2" xfId="2" applyFont="1" applyFill="1" applyBorder="1" applyAlignment="1">
      <alignment horizontal="left" vertical="center" wrapText="1"/>
    </xf>
    <xf numFmtId="0" fontId="15" fillId="4" borderId="3" xfId="2" applyFont="1" applyFill="1" applyBorder="1" applyAlignment="1">
      <alignment horizontal="left" vertical="center" wrapText="1"/>
    </xf>
    <xf numFmtId="0" fontId="15" fillId="4" borderId="5" xfId="2" applyFont="1" applyFill="1" applyBorder="1" applyAlignment="1">
      <alignment horizontal="left" vertical="center" wrapText="1"/>
    </xf>
    <xf numFmtId="0" fontId="4" fillId="0" borderId="3" xfId="2" applyFont="1" applyBorder="1" applyAlignment="1">
      <alignment horizontal="left" vertical="center" wrapText="1"/>
    </xf>
    <xf numFmtId="0" fontId="4" fillId="0" borderId="5" xfId="2" applyFont="1" applyBorder="1" applyAlignment="1">
      <alignment horizontal="left" vertical="center" wrapText="1"/>
    </xf>
    <xf numFmtId="0" fontId="15" fillId="3" borderId="2" xfId="2" quotePrefix="1" applyFont="1" applyFill="1" applyBorder="1" applyAlignment="1">
      <alignment horizontal="left" vertical="center" wrapText="1"/>
    </xf>
    <xf numFmtId="0" fontId="16" fillId="3" borderId="3" xfId="2" applyFont="1" applyFill="1" applyBorder="1" applyAlignment="1">
      <alignment vertical="center" wrapText="1"/>
    </xf>
    <xf numFmtId="0" fontId="14" fillId="0" borderId="4" xfId="3" quotePrefix="1" applyFont="1" applyBorder="1" applyAlignment="1">
      <alignment horizontal="center" vertical="center" wrapText="1"/>
    </xf>
    <xf numFmtId="0" fontId="15" fillId="3" borderId="2" xfId="2" applyFont="1" applyFill="1" applyBorder="1" applyAlignment="1">
      <alignment horizontal="left" vertical="center" wrapText="1"/>
    </xf>
    <xf numFmtId="0" fontId="15" fillId="3" borderId="3" xfId="2" applyFont="1" applyFill="1" applyBorder="1" applyAlignment="1">
      <alignment horizontal="left" vertical="center" wrapText="1"/>
    </xf>
    <xf numFmtId="0" fontId="15" fillId="3" borderId="5" xfId="2" applyFont="1" applyFill="1" applyBorder="1" applyAlignment="1">
      <alignment horizontal="left" vertical="center" wrapText="1"/>
    </xf>
    <xf numFmtId="0" fontId="17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7" fillId="0" borderId="0" xfId="2" applyFont="1" applyAlignment="1">
      <alignment vertical="center" wrapText="1"/>
    </xf>
    <xf numFmtId="0" fontId="9" fillId="0" borderId="0" xfId="2" applyFont="1" applyAlignment="1">
      <alignment wrapText="1"/>
    </xf>
    <xf numFmtId="0" fontId="13" fillId="0" borderId="2" xfId="3" quotePrefix="1" applyFont="1" applyBorder="1" applyAlignment="1">
      <alignment horizontal="center" vertical="center" wrapText="1"/>
    </xf>
    <xf numFmtId="0" fontId="13" fillId="0" borderId="3" xfId="3" quotePrefix="1" applyFont="1" applyBorder="1" applyAlignment="1">
      <alignment horizontal="center" vertical="center" wrapText="1"/>
    </xf>
    <xf numFmtId="0" fontId="16" fillId="3" borderId="3" xfId="2" applyFont="1" applyFill="1" applyBorder="1" applyAlignment="1">
      <alignment vertical="center"/>
    </xf>
    <xf numFmtId="0" fontId="15" fillId="0" borderId="2" xfId="2" quotePrefix="1" applyFont="1" applyBorder="1" applyAlignment="1">
      <alignment horizontal="left" vertical="center"/>
    </xf>
    <xf numFmtId="0" fontId="16" fillId="0" borderId="3" xfId="2" applyFont="1" applyBorder="1" applyAlignment="1">
      <alignment vertical="center"/>
    </xf>
    <xf numFmtId="0" fontId="15" fillId="0" borderId="2" xfId="2" applyFont="1" applyBorder="1" applyAlignment="1">
      <alignment horizontal="left" vertical="center" wrapText="1"/>
    </xf>
    <xf numFmtId="0" fontId="16" fillId="0" borderId="3" xfId="2" applyFont="1" applyBorder="1" applyAlignment="1">
      <alignment vertical="center" wrapText="1"/>
    </xf>
    <xf numFmtId="0" fontId="15" fillId="0" borderId="2" xfId="2" quotePrefix="1" applyFont="1" applyBorder="1" applyAlignment="1">
      <alignment horizontal="left" vertical="center" wrapText="1"/>
    </xf>
    <xf numFmtId="0" fontId="17" fillId="0" borderId="0" xfId="3" applyFont="1" applyAlignment="1">
      <alignment horizontal="center" vertical="center" wrapText="1"/>
    </xf>
    <xf numFmtId="0" fontId="5" fillId="0" borderId="0" xfId="3" applyFont="1" applyAlignment="1">
      <alignment horizontal="center" vertical="center" wrapText="1"/>
    </xf>
    <xf numFmtId="0" fontId="9" fillId="0" borderId="0" xfId="3" applyFont="1" applyAlignment="1">
      <alignment wrapText="1"/>
    </xf>
  </cellXfs>
  <cellStyles count="4">
    <cellStyle name="Normalno" xfId="0" builtinId="0"/>
    <cellStyle name="Normalno 2" xfId="1" xr:uid="{00000000-0005-0000-0000-000001000000}"/>
    <cellStyle name="Normalno 2 2" xfId="3" xr:uid="{00000000-0005-0000-0000-000002000000}"/>
    <cellStyle name="Normalno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3"/>
  <sheetViews>
    <sheetView zoomScaleNormal="100" workbookViewId="0">
      <selection activeCell="H10" sqref="H10"/>
    </sheetView>
  </sheetViews>
  <sheetFormatPr defaultColWidth="8.85546875" defaultRowHeight="15" x14ac:dyDescent="0.25"/>
  <cols>
    <col min="1" max="4" width="8.85546875" style="1"/>
    <col min="5" max="5" width="25.28515625" style="1" customWidth="1"/>
    <col min="6" max="10" width="19.42578125" style="1" customWidth="1"/>
    <col min="11" max="12" width="25.28515625" style="1" customWidth="1"/>
    <col min="13" max="16384" width="8.85546875" style="1"/>
  </cols>
  <sheetData>
    <row r="1" spans="1:10" ht="15.75" x14ac:dyDescent="0.25">
      <c r="A1" s="45"/>
    </row>
    <row r="2" spans="1:10" s="2" customFormat="1" ht="51" customHeight="1" x14ac:dyDescent="0.25">
      <c r="A2" s="171" t="s">
        <v>118</v>
      </c>
      <c r="B2" s="171"/>
      <c r="C2" s="171"/>
      <c r="D2" s="171"/>
      <c r="E2" s="171"/>
      <c r="F2" s="171"/>
      <c r="G2" s="171"/>
      <c r="H2" s="171"/>
      <c r="I2" s="171"/>
      <c r="J2" s="171"/>
    </row>
    <row r="3" spans="1:10" s="2" customFormat="1" ht="18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s="2" customFormat="1" ht="15.75" x14ac:dyDescent="0.25">
      <c r="A4" s="171" t="s">
        <v>0</v>
      </c>
      <c r="B4" s="171"/>
      <c r="C4" s="171"/>
      <c r="D4" s="171"/>
      <c r="E4" s="171"/>
      <c r="F4" s="171"/>
      <c r="G4" s="171"/>
      <c r="H4" s="171"/>
      <c r="I4" s="172"/>
      <c r="J4" s="172"/>
    </row>
    <row r="5" spans="1:10" s="2" customFormat="1" ht="18.75" x14ac:dyDescent="0.25">
      <c r="A5" s="3"/>
      <c r="B5" s="3"/>
      <c r="C5" s="3"/>
      <c r="D5" s="3"/>
      <c r="E5" s="3"/>
      <c r="F5" s="3"/>
      <c r="G5" s="3"/>
      <c r="H5" s="3"/>
      <c r="I5" s="4"/>
      <c r="J5" s="4"/>
    </row>
    <row r="6" spans="1:10" s="2" customFormat="1" ht="18" customHeight="1" x14ac:dyDescent="0.25">
      <c r="A6" s="171" t="s">
        <v>13</v>
      </c>
      <c r="B6" s="173"/>
      <c r="C6" s="173"/>
      <c r="D6" s="173"/>
      <c r="E6" s="173"/>
      <c r="F6" s="173"/>
      <c r="G6" s="173"/>
      <c r="H6" s="173"/>
      <c r="I6" s="173"/>
      <c r="J6" s="173"/>
    </row>
    <row r="7" spans="1:10" s="2" customFormat="1" ht="18.75" x14ac:dyDescent="0.3">
      <c r="A7" s="5"/>
      <c r="B7" s="6"/>
      <c r="C7" s="6"/>
      <c r="D7" s="6"/>
      <c r="E7" s="7"/>
      <c r="F7" s="8"/>
      <c r="G7" s="8"/>
      <c r="H7" s="8"/>
      <c r="I7" s="8"/>
      <c r="J7" s="9"/>
    </row>
    <row r="8" spans="1:10" s="2" customFormat="1" ht="25.5" x14ac:dyDescent="0.25">
      <c r="A8" s="174" t="s">
        <v>12</v>
      </c>
      <c r="B8" s="175"/>
      <c r="C8" s="175"/>
      <c r="D8" s="175"/>
      <c r="E8" s="175"/>
      <c r="F8" s="111" t="s">
        <v>119</v>
      </c>
      <c r="G8" s="111" t="s">
        <v>120</v>
      </c>
      <c r="H8" s="109" t="s">
        <v>121</v>
      </c>
      <c r="I8" s="116" t="s">
        <v>110</v>
      </c>
      <c r="J8" s="116" t="s">
        <v>111</v>
      </c>
    </row>
    <row r="9" spans="1:10" s="28" customFormat="1" ht="12" customHeight="1" x14ac:dyDescent="0.25">
      <c r="A9" s="166">
        <v>1</v>
      </c>
      <c r="B9" s="166"/>
      <c r="C9" s="166"/>
      <c r="D9" s="166"/>
      <c r="E9" s="166"/>
      <c r="F9" s="50">
        <v>2</v>
      </c>
      <c r="G9" s="50">
        <v>3</v>
      </c>
      <c r="H9" s="51">
        <v>4</v>
      </c>
      <c r="I9" s="115">
        <v>5</v>
      </c>
      <c r="J9" s="115">
        <v>6</v>
      </c>
    </row>
    <row r="10" spans="1:10" s="2" customFormat="1" x14ac:dyDescent="0.25">
      <c r="A10" s="167" t="s">
        <v>3</v>
      </c>
      <c r="B10" s="165"/>
      <c r="C10" s="165"/>
      <c r="D10" s="165"/>
      <c r="E10" s="176"/>
      <c r="F10" s="91"/>
      <c r="G10" s="91">
        <f>SUM(G11:G12)</f>
        <v>2057262.65</v>
      </c>
      <c r="H10" s="91">
        <f t="shared" ref="H10:J10" si="0">H11+H12</f>
        <v>2095425.15</v>
      </c>
      <c r="I10" s="117">
        <f t="shared" si="0"/>
        <v>1898657.13</v>
      </c>
      <c r="J10" s="117">
        <f t="shared" si="0"/>
        <v>1898657.13</v>
      </c>
    </row>
    <row r="11" spans="1:10" s="2" customFormat="1" x14ac:dyDescent="0.25">
      <c r="A11" s="179" t="s">
        <v>1</v>
      </c>
      <c r="B11" s="180"/>
      <c r="C11" s="180"/>
      <c r="D11" s="180"/>
      <c r="E11" s="178"/>
      <c r="F11" s="92"/>
      <c r="G11" s="92">
        <v>2057262.65</v>
      </c>
      <c r="H11" s="92">
        <v>2095425.15</v>
      </c>
      <c r="I11" s="117">
        <v>1898657.13</v>
      </c>
      <c r="J11" s="117">
        <v>1898657.13</v>
      </c>
    </row>
    <row r="12" spans="1:10" s="2" customFormat="1" x14ac:dyDescent="0.25">
      <c r="A12" s="177" t="s">
        <v>2</v>
      </c>
      <c r="B12" s="178"/>
      <c r="C12" s="178"/>
      <c r="D12" s="178"/>
      <c r="E12" s="178"/>
      <c r="F12" s="92"/>
      <c r="G12" s="92"/>
      <c r="H12" s="92"/>
      <c r="I12" s="117"/>
      <c r="J12" s="117"/>
    </row>
    <row r="13" spans="1:10" s="2" customFormat="1" x14ac:dyDescent="0.25">
      <c r="A13" s="12" t="s">
        <v>6</v>
      </c>
      <c r="B13" s="26"/>
      <c r="C13" s="26"/>
      <c r="D13" s="26"/>
      <c r="E13" s="26"/>
      <c r="F13" s="91"/>
      <c r="G13" s="91">
        <f t="shared" ref="G13:J13" si="1">G14+G15</f>
        <v>2057262.65</v>
      </c>
      <c r="H13" s="91">
        <f t="shared" si="1"/>
        <v>2095425.15</v>
      </c>
      <c r="I13" s="117">
        <f t="shared" si="1"/>
        <v>1898657.13</v>
      </c>
      <c r="J13" s="117">
        <f t="shared" si="1"/>
        <v>1898657.13</v>
      </c>
    </row>
    <row r="14" spans="1:10" s="2" customFormat="1" x14ac:dyDescent="0.25">
      <c r="A14" s="181" t="s">
        <v>4</v>
      </c>
      <c r="B14" s="180"/>
      <c r="C14" s="180"/>
      <c r="D14" s="180"/>
      <c r="E14" s="180"/>
      <c r="F14" s="92"/>
      <c r="G14" s="92">
        <v>2017262.65</v>
      </c>
      <c r="H14" s="92">
        <v>2041262.65</v>
      </c>
      <c r="I14" s="117">
        <v>1898657.13</v>
      </c>
      <c r="J14" s="118">
        <v>1898657.13</v>
      </c>
    </row>
    <row r="15" spans="1:10" s="2" customFormat="1" x14ac:dyDescent="0.25">
      <c r="A15" s="177" t="s">
        <v>5</v>
      </c>
      <c r="B15" s="178"/>
      <c r="C15" s="178"/>
      <c r="D15" s="178"/>
      <c r="E15" s="178"/>
      <c r="F15" s="92"/>
      <c r="G15" s="92">
        <v>40000</v>
      </c>
      <c r="H15" s="92">
        <v>54162.5</v>
      </c>
      <c r="I15" s="117">
        <v>0</v>
      </c>
      <c r="J15" s="118"/>
    </row>
    <row r="16" spans="1:10" s="2" customFormat="1" x14ac:dyDescent="0.25">
      <c r="A16" s="164" t="s">
        <v>7</v>
      </c>
      <c r="B16" s="165"/>
      <c r="C16" s="165"/>
      <c r="D16" s="165"/>
      <c r="E16" s="165"/>
      <c r="F16" s="91">
        <f>F10-F13</f>
        <v>0</v>
      </c>
      <c r="G16" s="91">
        <f t="shared" ref="G16:J16" si="2">G10-G13</f>
        <v>0</v>
      </c>
      <c r="H16" s="91">
        <f t="shared" si="2"/>
        <v>0</v>
      </c>
      <c r="I16" s="117">
        <f t="shared" si="2"/>
        <v>0</v>
      </c>
      <c r="J16" s="117">
        <f t="shared" si="2"/>
        <v>0</v>
      </c>
    </row>
    <row r="17" spans="1:10" s="2" customFormat="1" ht="18.75" x14ac:dyDescent="0.25">
      <c r="A17" s="3"/>
      <c r="B17" s="13"/>
      <c r="C17" s="13"/>
      <c r="D17" s="13"/>
      <c r="E17" s="13"/>
      <c r="F17" s="13"/>
      <c r="G17" s="13"/>
      <c r="H17" s="14"/>
      <c r="I17" s="14"/>
      <c r="J17" s="14"/>
    </row>
    <row r="18" spans="1:10" s="2" customFormat="1" ht="18" customHeight="1" x14ac:dyDescent="0.25">
      <c r="A18" s="171" t="s">
        <v>14</v>
      </c>
      <c r="B18" s="173"/>
      <c r="C18" s="173"/>
      <c r="D18" s="173"/>
      <c r="E18" s="173"/>
      <c r="F18" s="173"/>
      <c r="G18" s="173"/>
      <c r="H18" s="173"/>
      <c r="I18" s="173"/>
      <c r="J18" s="173"/>
    </row>
    <row r="19" spans="1:10" s="2" customFormat="1" ht="18.75" x14ac:dyDescent="0.25">
      <c r="A19" s="3"/>
      <c r="B19" s="13"/>
      <c r="C19" s="13"/>
      <c r="D19" s="13"/>
      <c r="E19" s="13"/>
      <c r="F19" s="13"/>
      <c r="G19" s="13"/>
      <c r="H19" s="14"/>
      <c r="I19" s="14"/>
      <c r="J19" s="14"/>
    </row>
    <row r="20" spans="1:10" s="2" customFormat="1" ht="25.5" x14ac:dyDescent="0.25">
      <c r="A20" s="174" t="s">
        <v>12</v>
      </c>
      <c r="B20" s="175"/>
      <c r="C20" s="175"/>
      <c r="D20" s="175"/>
      <c r="E20" s="175"/>
      <c r="F20" s="111" t="s">
        <v>103</v>
      </c>
      <c r="G20" s="111" t="s">
        <v>102</v>
      </c>
      <c r="H20" s="109" t="s">
        <v>112</v>
      </c>
      <c r="I20" s="116" t="s">
        <v>110</v>
      </c>
      <c r="J20" s="116" t="s">
        <v>111</v>
      </c>
    </row>
    <row r="21" spans="1:10" s="28" customFormat="1" ht="12" customHeight="1" x14ac:dyDescent="0.25">
      <c r="A21" s="166">
        <v>1</v>
      </c>
      <c r="B21" s="166"/>
      <c r="C21" s="166"/>
      <c r="D21" s="166"/>
      <c r="E21" s="166"/>
      <c r="F21" s="50">
        <v>2</v>
      </c>
      <c r="G21" s="50">
        <v>3</v>
      </c>
      <c r="H21" s="51">
        <v>4</v>
      </c>
      <c r="I21" s="115">
        <v>5</v>
      </c>
      <c r="J21" s="115">
        <v>6</v>
      </c>
    </row>
    <row r="22" spans="1:10" s="2" customFormat="1" x14ac:dyDescent="0.25">
      <c r="A22" s="177" t="s">
        <v>8</v>
      </c>
      <c r="B22" s="178"/>
      <c r="C22" s="178"/>
      <c r="D22" s="178"/>
      <c r="E22" s="178"/>
      <c r="F22" s="11"/>
      <c r="G22" s="11"/>
      <c r="H22" s="11"/>
      <c r="I22" s="119"/>
      <c r="J22" s="120"/>
    </row>
    <row r="23" spans="1:10" s="2" customFormat="1" x14ac:dyDescent="0.25">
      <c r="A23" s="177" t="s">
        <v>9</v>
      </c>
      <c r="B23" s="178"/>
      <c r="C23" s="178"/>
      <c r="D23" s="178"/>
      <c r="E23" s="178"/>
      <c r="F23" s="11"/>
      <c r="G23" s="11"/>
      <c r="H23" s="11"/>
      <c r="I23" s="119"/>
      <c r="J23" s="120"/>
    </row>
    <row r="24" spans="1:10" s="2" customFormat="1" x14ac:dyDescent="0.25">
      <c r="A24" s="164" t="s">
        <v>10</v>
      </c>
      <c r="B24" s="165"/>
      <c r="C24" s="165"/>
      <c r="D24" s="165"/>
      <c r="E24" s="165"/>
      <c r="F24" s="10">
        <f>F22-F23</f>
        <v>0</v>
      </c>
      <c r="G24" s="10">
        <f t="shared" ref="G24:J24" si="3">G22-G23</f>
        <v>0</v>
      </c>
      <c r="H24" s="10">
        <f t="shared" si="3"/>
        <v>0</v>
      </c>
      <c r="I24" s="119">
        <f t="shared" si="3"/>
        <v>0</v>
      </c>
      <c r="J24" s="119">
        <f t="shared" si="3"/>
        <v>0</v>
      </c>
    </row>
    <row r="25" spans="1:10" s="2" customFormat="1" x14ac:dyDescent="0.25">
      <c r="A25" s="164" t="s">
        <v>11</v>
      </c>
      <c r="B25" s="165"/>
      <c r="C25" s="165"/>
      <c r="D25" s="165"/>
      <c r="E25" s="165"/>
      <c r="F25" s="10">
        <f>F16+F24</f>
        <v>0</v>
      </c>
      <c r="G25" s="10">
        <f t="shared" ref="G25:J25" si="4">G16+G24</f>
        <v>0</v>
      </c>
      <c r="H25" s="10">
        <f t="shared" si="4"/>
        <v>0</v>
      </c>
      <c r="I25" s="119">
        <f t="shared" si="4"/>
        <v>0</v>
      </c>
      <c r="J25" s="119">
        <f t="shared" si="4"/>
        <v>0</v>
      </c>
    </row>
    <row r="26" spans="1:10" s="2" customFormat="1" ht="18.75" x14ac:dyDescent="0.25">
      <c r="A26" s="15"/>
      <c r="B26" s="13"/>
      <c r="C26" s="13"/>
      <c r="D26" s="13"/>
      <c r="E26" s="13"/>
      <c r="F26" s="13"/>
      <c r="G26" s="13"/>
      <c r="H26" s="14"/>
      <c r="I26" s="14"/>
      <c r="J26" s="14"/>
    </row>
    <row r="27" spans="1:10" s="2" customFormat="1" ht="18" customHeight="1" x14ac:dyDescent="0.25">
      <c r="A27" s="171" t="s">
        <v>15</v>
      </c>
      <c r="B27" s="173"/>
      <c r="C27" s="173"/>
      <c r="D27" s="173"/>
      <c r="E27" s="173"/>
      <c r="F27" s="173"/>
      <c r="G27" s="173"/>
      <c r="H27" s="173"/>
      <c r="I27" s="173"/>
      <c r="J27" s="173"/>
    </row>
    <row r="28" spans="1:10" s="2" customFormat="1" ht="18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</row>
    <row r="29" spans="1:10" s="2" customFormat="1" ht="25.5" x14ac:dyDescent="0.25">
      <c r="A29" s="156" t="s">
        <v>21</v>
      </c>
      <c r="B29" s="157"/>
      <c r="C29" s="157"/>
      <c r="D29" s="157"/>
      <c r="E29" s="158"/>
      <c r="F29" s="111" t="s">
        <v>103</v>
      </c>
      <c r="G29" s="111" t="s">
        <v>102</v>
      </c>
      <c r="H29" s="109" t="s">
        <v>112</v>
      </c>
      <c r="I29" s="116" t="s">
        <v>110</v>
      </c>
      <c r="J29" s="116" t="s">
        <v>111</v>
      </c>
    </row>
    <row r="30" spans="1:10" s="28" customFormat="1" ht="12" customHeight="1" x14ac:dyDescent="0.25">
      <c r="A30" s="166">
        <v>1</v>
      </c>
      <c r="B30" s="166"/>
      <c r="C30" s="166"/>
      <c r="D30" s="166"/>
      <c r="E30" s="166"/>
      <c r="F30" s="50">
        <v>2</v>
      </c>
      <c r="G30" s="50">
        <v>3</v>
      </c>
      <c r="H30" s="51">
        <v>4</v>
      </c>
      <c r="I30" s="115">
        <v>5</v>
      </c>
      <c r="J30" s="115">
        <v>6</v>
      </c>
    </row>
    <row r="31" spans="1:10" s="2" customFormat="1" ht="15" customHeight="1" x14ac:dyDescent="0.25">
      <c r="A31" s="159" t="s">
        <v>16</v>
      </c>
      <c r="B31" s="160"/>
      <c r="C31" s="160"/>
      <c r="D31" s="160"/>
      <c r="E31" s="161"/>
      <c r="F31" s="16">
        <v>0</v>
      </c>
      <c r="G31" s="16">
        <v>0</v>
      </c>
      <c r="H31" s="16">
        <v>0</v>
      </c>
      <c r="I31" s="121">
        <v>0</v>
      </c>
      <c r="J31" s="120">
        <v>0</v>
      </c>
    </row>
    <row r="32" spans="1:10" s="2" customFormat="1" ht="15" customHeight="1" x14ac:dyDescent="0.25">
      <c r="A32" s="164" t="s">
        <v>17</v>
      </c>
      <c r="B32" s="165"/>
      <c r="C32" s="165"/>
      <c r="D32" s="165"/>
      <c r="E32" s="165"/>
      <c r="F32" s="17">
        <f>F25+F31</f>
        <v>0</v>
      </c>
      <c r="G32" s="17">
        <f t="shared" ref="G32:J32" si="5">G25+G31</f>
        <v>0</v>
      </c>
      <c r="H32" s="17">
        <f t="shared" si="5"/>
        <v>0</v>
      </c>
      <c r="I32" s="121">
        <f t="shared" si="5"/>
        <v>0</v>
      </c>
      <c r="J32" s="122">
        <f t="shared" si="5"/>
        <v>0</v>
      </c>
    </row>
    <row r="33" spans="1:10" s="2" customFormat="1" ht="45" customHeight="1" x14ac:dyDescent="0.25">
      <c r="A33" s="167" t="s">
        <v>18</v>
      </c>
      <c r="B33" s="168"/>
      <c r="C33" s="168"/>
      <c r="D33" s="168"/>
      <c r="E33" s="169"/>
      <c r="F33" s="17">
        <f>F16+F24+F31-F32</f>
        <v>0</v>
      </c>
      <c r="G33" s="17">
        <f t="shared" ref="G33:J33" si="6">G16+G24+G31-G32</f>
        <v>0</v>
      </c>
      <c r="H33" s="17">
        <f t="shared" si="6"/>
        <v>0</v>
      </c>
      <c r="I33" s="121">
        <f t="shared" si="6"/>
        <v>0</v>
      </c>
      <c r="J33" s="122">
        <f t="shared" si="6"/>
        <v>0</v>
      </c>
    </row>
    <row r="34" spans="1:10" s="2" customFormat="1" ht="18" customHeight="1" x14ac:dyDescent="0.25">
      <c r="A34" s="23"/>
      <c r="B34" s="18"/>
      <c r="C34" s="18"/>
      <c r="D34" s="18"/>
      <c r="E34" s="18"/>
      <c r="F34" s="18"/>
      <c r="G34" s="18"/>
      <c r="H34" s="18"/>
      <c r="I34" s="18"/>
      <c r="J34" s="18"/>
    </row>
    <row r="35" spans="1:10" s="2" customFormat="1" ht="18" customHeight="1" x14ac:dyDescent="0.25">
      <c r="A35" s="170" t="s">
        <v>19</v>
      </c>
      <c r="B35" s="170"/>
      <c r="C35" s="170"/>
      <c r="D35" s="170"/>
      <c r="E35" s="170"/>
      <c r="F35" s="170"/>
      <c r="G35" s="170"/>
      <c r="H35" s="170"/>
      <c r="I35" s="170"/>
      <c r="J35" s="170"/>
    </row>
    <row r="36" spans="1:10" s="2" customFormat="1" ht="18.75" x14ac:dyDescent="0.25">
      <c r="A36" s="19"/>
      <c r="B36" s="20"/>
      <c r="C36" s="20"/>
      <c r="D36" s="20"/>
      <c r="E36" s="20"/>
      <c r="F36" s="20"/>
      <c r="G36" s="20"/>
      <c r="H36" s="21"/>
      <c r="I36" s="21"/>
      <c r="J36" s="21"/>
    </row>
    <row r="37" spans="1:10" s="2" customFormat="1" ht="25.5" x14ac:dyDescent="0.25">
      <c r="A37" s="156" t="s">
        <v>21</v>
      </c>
      <c r="B37" s="157"/>
      <c r="C37" s="157"/>
      <c r="D37" s="157"/>
      <c r="E37" s="158"/>
      <c r="F37" s="111" t="s">
        <v>103</v>
      </c>
      <c r="G37" s="111" t="s">
        <v>102</v>
      </c>
      <c r="H37" s="109" t="s">
        <v>112</v>
      </c>
      <c r="I37" s="116" t="s">
        <v>110</v>
      </c>
      <c r="J37" s="116" t="s">
        <v>111</v>
      </c>
    </row>
    <row r="38" spans="1:10" s="28" customFormat="1" ht="12" customHeight="1" x14ac:dyDescent="0.25">
      <c r="A38" s="166">
        <v>1</v>
      </c>
      <c r="B38" s="166"/>
      <c r="C38" s="166"/>
      <c r="D38" s="166"/>
      <c r="E38" s="166"/>
      <c r="F38" s="50">
        <v>2</v>
      </c>
      <c r="G38" s="50">
        <v>3</v>
      </c>
      <c r="H38" s="51">
        <v>4</v>
      </c>
      <c r="I38" s="115">
        <v>5</v>
      </c>
      <c r="J38" s="115">
        <v>6</v>
      </c>
    </row>
    <row r="39" spans="1:10" s="2" customFormat="1" x14ac:dyDescent="0.25">
      <c r="A39" s="159" t="s">
        <v>16</v>
      </c>
      <c r="B39" s="160"/>
      <c r="C39" s="160"/>
      <c r="D39" s="160"/>
      <c r="E39" s="161"/>
      <c r="F39" s="16">
        <v>0</v>
      </c>
      <c r="G39" s="16">
        <f>F42</f>
        <v>0</v>
      </c>
      <c r="H39" s="16">
        <f>G42</f>
        <v>0</v>
      </c>
      <c r="I39" s="121">
        <f>H42</f>
        <v>0</v>
      </c>
      <c r="J39" s="120">
        <f>I42</f>
        <v>0</v>
      </c>
    </row>
    <row r="40" spans="1:10" s="2" customFormat="1" ht="28.5" customHeight="1" x14ac:dyDescent="0.25">
      <c r="A40" s="159" t="s">
        <v>20</v>
      </c>
      <c r="B40" s="160"/>
      <c r="C40" s="160"/>
      <c r="D40" s="160"/>
      <c r="E40" s="161"/>
      <c r="F40" s="16">
        <v>0</v>
      </c>
      <c r="G40" s="16">
        <v>0</v>
      </c>
      <c r="H40" s="16">
        <v>0</v>
      </c>
      <c r="I40" s="121">
        <v>0</v>
      </c>
      <c r="J40" s="120">
        <v>0</v>
      </c>
    </row>
    <row r="41" spans="1:10" s="2" customFormat="1" ht="25.5" customHeight="1" x14ac:dyDescent="0.25">
      <c r="A41" s="159" t="s">
        <v>42</v>
      </c>
      <c r="B41" s="162"/>
      <c r="C41" s="162"/>
      <c r="D41" s="162"/>
      <c r="E41" s="163"/>
      <c r="F41" s="16">
        <v>0</v>
      </c>
      <c r="G41" s="16">
        <v>0</v>
      </c>
      <c r="H41" s="16">
        <v>0</v>
      </c>
      <c r="I41" s="121">
        <v>0</v>
      </c>
      <c r="J41" s="120">
        <v>0</v>
      </c>
    </row>
    <row r="42" spans="1:10" s="2" customFormat="1" ht="15" customHeight="1" x14ac:dyDescent="0.25">
      <c r="A42" s="164" t="s">
        <v>17</v>
      </c>
      <c r="B42" s="165"/>
      <c r="C42" s="165"/>
      <c r="D42" s="165"/>
      <c r="E42" s="165"/>
      <c r="F42" s="22">
        <f>F39-F40+F41</f>
        <v>0</v>
      </c>
      <c r="G42" s="22">
        <f t="shared" ref="G42:J42" si="7">G39-G40+G41</f>
        <v>0</v>
      </c>
      <c r="H42" s="22">
        <f t="shared" si="7"/>
        <v>0</v>
      </c>
      <c r="I42" s="121">
        <f t="shared" si="7"/>
        <v>0</v>
      </c>
      <c r="J42" s="122">
        <f t="shared" si="7"/>
        <v>0</v>
      </c>
    </row>
    <row r="43" spans="1:10" ht="9" customHeight="1" x14ac:dyDescent="0.25"/>
  </sheetData>
  <mergeCells count="31">
    <mergeCell ref="A18:J18"/>
    <mergeCell ref="A9:E9"/>
    <mergeCell ref="A29:E29"/>
    <mergeCell ref="A31:E31"/>
    <mergeCell ref="A22:E22"/>
    <mergeCell ref="A23:E23"/>
    <mergeCell ref="A24:E24"/>
    <mergeCell ref="A25:E25"/>
    <mergeCell ref="A11:E11"/>
    <mergeCell ref="A12:E12"/>
    <mergeCell ref="A14:E14"/>
    <mergeCell ref="A15:E15"/>
    <mergeCell ref="A16:E16"/>
    <mergeCell ref="A20:E20"/>
    <mergeCell ref="A27:J27"/>
    <mergeCell ref="A2:J2"/>
    <mergeCell ref="A4:J4"/>
    <mergeCell ref="A6:J6"/>
    <mergeCell ref="A8:E8"/>
    <mergeCell ref="A10:E10"/>
    <mergeCell ref="A32:E32"/>
    <mergeCell ref="A33:E33"/>
    <mergeCell ref="A35:J35"/>
    <mergeCell ref="A21:E21"/>
    <mergeCell ref="A30:E30"/>
    <mergeCell ref="A37:E37"/>
    <mergeCell ref="A39:E39"/>
    <mergeCell ref="A40:E40"/>
    <mergeCell ref="A41:E41"/>
    <mergeCell ref="A42:E42"/>
    <mergeCell ref="A38:E38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>&amp;R&amp;"Times New Roman,Kurziv"Prilog 1.</oddHeader>
  </headerFooter>
  <rowBreaks count="1" manualBreakCount="1">
    <brk id="2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72"/>
  <sheetViews>
    <sheetView tabSelected="1" topLeftCell="A7" zoomScaleNormal="100" workbookViewId="0">
      <selection activeCell="E23" sqref="E23"/>
    </sheetView>
  </sheetViews>
  <sheetFormatPr defaultColWidth="8.85546875" defaultRowHeight="15" x14ac:dyDescent="0.25"/>
  <cols>
    <col min="1" max="1" width="7.85546875" style="104" bestFit="1" customWidth="1"/>
    <col min="2" max="2" width="44.7109375" style="104" customWidth="1"/>
    <col min="3" max="4" width="19.5703125" style="104" customWidth="1"/>
    <col min="5" max="8" width="19.42578125" style="104" customWidth="1"/>
    <col min="9" max="10" width="25.28515625" style="104" customWidth="1"/>
    <col min="11" max="16384" width="8.85546875" style="104"/>
  </cols>
  <sheetData>
    <row r="1" spans="1:10" ht="18.75" x14ac:dyDescent="0.25">
      <c r="A1" s="102"/>
      <c r="B1" s="103"/>
      <c r="C1" s="103"/>
      <c r="D1" s="103"/>
      <c r="E1" s="103"/>
      <c r="F1" s="103"/>
      <c r="G1" s="103"/>
      <c r="H1" s="103"/>
      <c r="I1" s="103"/>
      <c r="J1" s="103"/>
    </row>
    <row r="2" spans="1:10" ht="15.6" customHeight="1" x14ac:dyDescent="0.25">
      <c r="A2" s="182" t="s">
        <v>22</v>
      </c>
      <c r="B2" s="182"/>
      <c r="C2" s="182"/>
      <c r="D2" s="182"/>
      <c r="E2" s="182"/>
      <c r="F2" s="182"/>
      <c r="G2" s="182"/>
      <c r="H2" s="105"/>
      <c r="I2" s="106"/>
      <c r="J2" s="106"/>
    </row>
    <row r="3" spans="1:10" ht="18.75" x14ac:dyDescent="0.25">
      <c r="A3" s="103"/>
      <c r="B3" s="103"/>
      <c r="C3" s="103"/>
      <c r="D3" s="103"/>
      <c r="E3" s="103"/>
      <c r="F3" s="103"/>
      <c r="G3" s="103"/>
      <c r="H3" s="103"/>
      <c r="I3" s="107"/>
      <c r="J3" s="107"/>
    </row>
    <row r="4" spans="1:10" ht="15.6" customHeight="1" x14ac:dyDescent="0.25">
      <c r="A4" s="182" t="s">
        <v>23</v>
      </c>
      <c r="B4" s="182"/>
      <c r="C4" s="182"/>
      <c r="D4" s="182"/>
      <c r="E4" s="182"/>
      <c r="F4" s="182"/>
      <c r="G4" s="182"/>
      <c r="H4" s="105"/>
      <c r="I4" s="108"/>
      <c r="J4" s="108"/>
    </row>
    <row r="5" spans="1:10" ht="18.75" x14ac:dyDescent="0.25">
      <c r="A5" s="103"/>
      <c r="B5" s="103"/>
      <c r="C5" s="103"/>
      <c r="D5" s="103"/>
      <c r="E5" s="103"/>
      <c r="F5" s="103"/>
      <c r="G5" s="103"/>
      <c r="H5" s="103"/>
      <c r="I5" s="107"/>
      <c r="J5" s="107"/>
    </row>
    <row r="6" spans="1:10" ht="25.5" x14ac:dyDescent="0.25">
      <c r="A6" s="109" t="s">
        <v>34</v>
      </c>
      <c r="B6" s="110" t="s">
        <v>21</v>
      </c>
      <c r="C6" s="111" t="s">
        <v>119</v>
      </c>
      <c r="D6" s="111" t="s">
        <v>120</v>
      </c>
      <c r="E6" s="109" t="s">
        <v>122</v>
      </c>
      <c r="F6" s="116" t="s">
        <v>110</v>
      </c>
      <c r="G6" s="116" t="s">
        <v>111</v>
      </c>
    </row>
    <row r="7" spans="1:10" s="113" customFormat="1" ht="11.25" x14ac:dyDescent="0.2">
      <c r="A7" s="112">
        <v>1</v>
      </c>
      <c r="B7" s="112">
        <v>2</v>
      </c>
      <c r="C7" s="112">
        <v>3</v>
      </c>
      <c r="D7" s="112">
        <v>4</v>
      </c>
      <c r="E7" s="112">
        <v>5</v>
      </c>
      <c r="F7" s="123">
        <v>6</v>
      </c>
      <c r="G7" s="123">
        <v>7</v>
      </c>
    </row>
    <row r="8" spans="1:10" x14ac:dyDescent="0.25">
      <c r="A8" s="31"/>
      <c r="B8" s="31" t="s">
        <v>24</v>
      </c>
      <c r="C8" s="56"/>
      <c r="D8" s="56">
        <f>SUM(D9,D14)</f>
        <v>1865601.47</v>
      </c>
      <c r="E8" s="56">
        <f>SUM(E9,E14)</f>
        <v>1865601.47</v>
      </c>
      <c r="F8" s="124"/>
      <c r="G8" s="124"/>
    </row>
    <row r="9" spans="1:10" x14ac:dyDescent="0.25">
      <c r="A9" s="31">
        <v>6</v>
      </c>
      <c r="B9" s="31" t="s">
        <v>25</v>
      </c>
      <c r="C9" s="56">
        <f>SUM(C10:C13)</f>
        <v>0</v>
      </c>
      <c r="D9" s="56">
        <f>SUM(D10:D13)</f>
        <v>1825601.47</v>
      </c>
      <c r="E9" s="56">
        <f>SUM(E10:E13)</f>
        <v>1825601.47</v>
      </c>
      <c r="F9" s="125">
        <f t="shared" ref="F9:G9" si="0">SUM(F10:F13)</f>
        <v>1706995.95</v>
      </c>
      <c r="G9" s="125">
        <f t="shared" si="0"/>
        <v>1706995.95</v>
      </c>
    </row>
    <row r="10" spans="1:10" ht="25.5" x14ac:dyDescent="0.25">
      <c r="A10" s="40">
        <v>63</v>
      </c>
      <c r="B10" s="32" t="s">
        <v>26</v>
      </c>
      <c r="C10" s="57"/>
      <c r="D10" s="57">
        <v>1818930.47</v>
      </c>
      <c r="E10" s="66">
        <v>1818930.47</v>
      </c>
      <c r="F10" s="124">
        <v>1700324.95</v>
      </c>
      <c r="G10" s="124">
        <v>1700324.95</v>
      </c>
    </row>
    <row r="11" spans="1:10" x14ac:dyDescent="0.25">
      <c r="A11" s="40">
        <v>64</v>
      </c>
      <c r="B11" s="32" t="s">
        <v>47</v>
      </c>
      <c r="C11" s="57"/>
      <c r="D11" s="57">
        <v>2540</v>
      </c>
      <c r="E11" s="66">
        <v>2540</v>
      </c>
      <c r="F11" s="124">
        <v>2540</v>
      </c>
      <c r="G11" s="124">
        <v>2540</v>
      </c>
    </row>
    <row r="12" spans="1:10" ht="24.95" customHeight="1" x14ac:dyDescent="0.25">
      <c r="A12" s="40">
        <v>65</v>
      </c>
      <c r="B12" s="32" t="s">
        <v>48</v>
      </c>
      <c r="C12" s="57"/>
      <c r="D12" s="57">
        <v>2131</v>
      </c>
      <c r="E12" s="66">
        <v>2131</v>
      </c>
      <c r="F12" s="124">
        <v>2131</v>
      </c>
      <c r="G12" s="124">
        <v>2131</v>
      </c>
      <c r="I12" s="114"/>
    </row>
    <row r="13" spans="1:10" ht="24.95" customHeight="1" x14ac:dyDescent="0.25">
      <c r="A13" s="41">
        <v>66</v>
      </c>
      <c r="B13" s="32" t="s">
        <v>43</v>
      </c>
      <c r="C13" s="57"/>
      <c r="D13" s="57">
        <v>2000</v>
      </c>
      <c r="E13" s="66">
        <v>2000</v>
      </c>
      <c r="F13" s="124">
        <v>2000</v>
      </c>
      <c r="G13" s="124">
        <v>2000</v>
      </c>
    </row>
    <row r="14" spans="1:10" ht="24.95" customHeight="1" x14ac:dyDescent="0.25">
      <c r="A14" s="34">
        <v>9</v>
      </c>
      <c r="B14" s="31" t="s">
        <v>108</v>
      </c>
      <c r="C14" s="57"/>
      <c r="D14" s="56">
        <f>SUM(D15)</f>
        <v>40000</v>
      </c>
      <c r="E14" s="154">
        <f>SUM(E15)</f>
        <v>40000</v>
      </c>
      <c r="F14" s="124">
        <v>0</v>
      </c>
      <c r="G14" s="124">
        <v>0</v>
      </c>
    </row>
    <row r="15" spans="1:10" ht="24.95" customHeight="1" x14ac:dyDescent="0.25">
      <c r="A15" s="41">
        <v>92</v>
      </c>
      <c r="B15" s="32" t="s">
        <v>109</v>
      </c>
      <c r="C15" s="57"/>
      <c r="D15" s="57">
        <v>40000</v>
      </c>
      <c r="E15" s="66">
        <v>40000</v>
      </c>
      <c r="F15" s="124">
        <v>0</v>
      </c>
      <c r="G15" s="124">
        <v>0</v>
      </c>
    </row>
    <row r="16" spans="1:10" x14ac:dyDescent="0.25">
      <c r="F16" s="126"/>
      <c r="G16" s="126"/>
      <c r="I16" s="114"/>
    </row>
    <row r="17" spans="1:8" ht="25.5" x14ac:dyDescent="0.25">
      <c r="A17" s="109" t="s">
        <v>34</v>
      </c>
      <c r="B17" s="110" t="s">
        <v>21</v>
      </c>
      <c r="C17" s="111" t="s">
        <v>119</v>
      </c>
      <c r="D17" s="111" t="s">
        <v>120</v>
      </c>
      <c r="E17" s="109" t="s">
        <v>122</v>
      </c>
      <c r="F17" s="116" t="s">
        <v>110</v>
      </c>
      <c r="G17" s="116" t="s">
        <v>111</v>
      </c>
    </row>
    <row r="18" spans="1:8" s="113" customFormat="1" ht="11.25" x14ac:dyDescent="0.2">
      <c r="A18" s="112">
        <v>1</v>
      </c>
      <c r="B18" s="112">
        <v>2</v>
      </c>
      <c r="C18" s="112">
        <v>3</v>
      </c>
      <c r="D18" s="112">
        <v>4</v>
      </c>
      <c r="E18" s="112">
        <v>5</v>
      </c>
      <c r="F18" s="123">
        <v>6</v>
      </c>
      <c r="G18" s="123">
        <v>7</v>
      </c>
    </row>
    <row r="19" spans="1:8" x14ac:dyDescent="0.25">
      <c r="A19" s="31"/>
      <c r="B19" s="31" t="s">
        <v>28</v>
      </c>
      <c r="C19" s="60">
        <f>SUM(C20,C24)</f>
        <v>0</v>
      </c>
      <c r="D19" s="60">
        <f>SUM(D20,D24)</f>
        <v>2057262.65</v>
      </c>
      <c r="E19" s="60">
        <f t="shared" ref="E19:G19" si="1">SUM(E20,E24)</f>
        <v>2095425.15</v>
      </c>
      <c r="F19" s="127">
        <f t="shared" si="1"/>
        <v>1898657.13</v>
      </c>
      <c r="G19" s="127">
        <f t="shared" si="1"/>
        <v>1898657.13</v>
      </c>
    </row>
    <row r="20" spans="1:8" x14ac:dyDescent="0.25">
      <c r="A20" s="31">
        <v>3</v>
      </c>
      <c r="B20" s="31" t="s">
        <v>29</v>
      </c>
      <c r="C20" s="52">
        <f>SUM(C21:C23)</f>
        <v>0</v>
      </c>
      <c r="D20" s="52">
        <f>SUM(D21:D23)</f>
        <v>2017262.65</v>
      </c>
      <c r="E20" s="61">
        <f t="shared" ref="E20:G20" si="2">SUM(E21:E23)</f>
        <v>2041262.65</v>
      </c>
      <c r="F20" s="128">
        <f t="shared" si="2"/>
        <v>1898657.13</v>
      </c>
      <c r="G20" s="128">
        <f t="shared" si="2"/>
        <v>1898657.13</v>
      </c>
    </row>
    <row r="21" spans="1:8" x14ac:dyDescent="0.25">
      <c r="A21" s="40">
        <v>31</v>
      </c>
      <c r="B21" s="32" t="s">
        <v>30</v>
      </c>
      <c r="C21" s="54"/>
      <c r="D21" s="54">
        <v>1679203.26</v>
      </c>
      <c r="E21" s="54">
        <v>1679043.26</v>
      </c>
      <c r="F21" s="124">
        <v>1672038.02</v>
      </c>
      <c r="G21" s="124">
        <v>1672038.02</v>
      </c>
    </row>
    <row r="22" spans="1:8" x14ac:dyDescent="0.25">
      <c r="A22" s="41">
        <v>32</v>
      </c>
      <c r="B22" s="33" t="s">
        <v>31</v>
      </c>
      <c r="C22" s="58"/>
      <c r="D22" s="58">
        <v>337959.39</v>
      </c>
      <c r="E22" s="58">
        <v>362119.39</v>
      </c>
      <c r="F22" s="124">
        <v>226619.11</v>
      </c>
      <c r="G22" s="124">
        <v>226619.11</v>
      </c>
    </row>
    <row r="23" spans="1:8" x14ac:dyDescent="0.25">
      <c r="A23" s="41">
        <v>34</v>
      </c>
      <c r="B23" s="33" t="s">
        <v>49</v>
      </c>
      <c r="C23" s="58"/>
      <c r="D23" s="58">
        <v>100</v>
      </c>
      <c r="E23" s="58">
        <v>100</v>
      </c>
      <c r="F23" s="124">
        <v>0</v>
      </c>
      <c r="G23" s="124">
        <v>0</v>
      </c>
    </row>
    <row r="24" spans="1:8" x14ac:dyDescent="0.25">
      <c r="A24" s="37">
        <v>4</v>
      </c>
      <c r="B24" s="38" t="s">
        <v>32</v>
      </c>
      <c r="C24" s="52">
        <f>SUM(C25:C26)</f>
        <v>0</v>
      </c>
      <c r="D24" s="52">
        <f>SUM(D25:D26)</f>
        <v>40000</v>
      </c>
      <c r="E24" s="61">
        <f t="shared" ref="E24:G24" si="3">SUM(E25:E26)</f>
        <v>54162.5</v>
      </c>
      <c r="F24" s="128">
        <f t="shared" si="3"/>
        <v>0</v>
      </c>
      <c r="G24" s="128">
        <f t="shared" si="3"/>
        <v>0</v>
      </c>
    </row>
    <row r="25" spans="1:8" x14ac:dyDescent="0.25">
      <c r="A25" s="40">
        <v>42</v>
      </c>
      <c r="B25" s="39" t="s">
        <v>50</v>
      </c>
      <c r="C25" s="54"/>
      <c r="D25" s="54">
        <v>0</v>
      </c>
      <c r="E25" s="54">
        <v>0</v>
      </c>
      <c r="F25" s="124">
        <v>0</v>
      </c>
      <c r="G25" s="129">
        <v>0</v>
      </c>
    </row>
    <row r="26" spans="1:8" x14ac:dyDescent="0.25">
      <c r="A26" s="40">
        <v>45</v>
      </c>
      <c r="B26" s="33" t="s">
        <v>51</v>
      </c>
      <c r="C26" s="58"/>
      <c r="D26" s="58">
        <v>40000</v>
      </c>
      <c r="E26" s="58">
        <v>54162.5</v>
      </c>
      <c r="F26" s="124">
        <v>0</v>
      </c>
      <c r="G26" s="129">
        <v>0</v>
      </c>
    </row>
    <row r="29" spans="1:8" ht="15.6" customHeight="1" x14ac:dyDescent="0.25">
      <c r="A29" s="182" t="s">
        <v>33</v>
      </c>
      <c r="B29" s="182"/>
      <c r="C29" s="182"/>
      <c r="D29" s="182"/>
      <c r="E29" s="182"/>
      <c r="F29" s="182"/>
      <c r="G29" s="182"/>
    </row>
    <row r="30" spans="1:8" ht="18.75" x14ac:dyDescent="0.25">
      <c r="A30" s="103"/>
      <c r="B30" s="103"/>
      <c r="C30" s="103"/>
      <c r="D30" s="103"/>
      <c r="E30" s="103"/>
      <c r="F30" s="103"/>
      <c r="G30" s="103"/>
      <c r="H30" s="103"/>
    </row>
    <row r="31" spans="1:8" ht="25.5" x14ac:dyDescent="0.25">
      <c r="A31" s="109" t="s">
        <v>34</v>
      </c>
      <c r="B31" s="110" t="s">
        <v>21</v>
      </c>
      <c r="C31" s="111" t="s">
        <v>119</v>
      </c>
      <c r="D31" s="111" t="s">
        <v>120</v>
      </c>
      <c r="E31" s="109" t="s">
        <v>122</v>
      </c>
      <c r="F31" s="116" t="s">
        <v>110</v>
      </c>
      <c r="G31" s="116" t="s">
        <v>111</v>
      </c>
    </row>
    <row r="32" spans="1:8" s="113" customFormat="1" ht="11.25" x14ac:dyDescent="0.2">
      <c r="A32" s="112">
        <v>1</v>
      </c>
      <c r="B32" s="112">
        <v>2</v>
      </c>
      <c r="C32" s="112">
        <v>3</v>
      </c>
      <c r="D32" s="112">
        <v>4</v>
      </c>
      <c r="E32" s="112">
        <v>5</v>
      </c>
      <c r="F32" s="123">
        <v>6</v>
      </c>
      <c r="G32" s="123">
        <v>7</v>
      </c>
    </row>
    <row r="33" spans="1:7" x14ac:dyDescent="0.25">
      <c r="A33" s="31"/>
      <c r="B33" s="31" t="s">
        <v>24</v>
      </c>
      <c r="C33" s="60">
        <f>SUM(C34,C37,C39,C44)</f>
        <v>0</v>
      </c>
      <c r="D33" s="60">
        <f>SUM(D34,D37,D39,D44)</f>
        <v>2057262.65</v>
      </c>
      <c r="E33" s="60">
        <f>SUM(E34,E37,E39,E44)</f>
        <v>2095425.15</v>
      </c>
      <c r="F33" s="127">
        <f>SUM(F34,F37,F39,F44)</f>
        <v>1898657.15</v>
      </c>
      <c r="G33" s="127">
        <f>SUM(G34,G37,G39,G44)</f>
        <v>1898657.15</v>
      </c>
    </row>
    <row r="34" spans="1:7" x14ac:dyDescent="0.25">
      <c r="A34" s="31">
        <v>1</v>
      </c>
      <c r="B34" s="31" t="s">
        <v>35</v>
      </c>
      <c r="C34" s="52">
        <f>SUM(C35:C36)</f>
        <v>0</v>
      </c>
      <c r="D34" s="52">
        <f>SUM(D35:D36)</f>
        <v>162105.46</v>
      </c>
      <c r="E34" s="52">
        <f t="shared" ref="E34:G34" si="4">SUM(E35:E36)</f>
        <v>197667.96000000002</v>
      </c>
      <c r="F34" s="130">
        <f t="shared" si="4"/>
        <v>162105.46</v>
      </c>
      <c r="G34" s="130">
        <f t="shared" si="4"/>
        <v>169110.7</v>
      </c>
    </row>
    <row r="35" spans="1:7" x14ac:dyDescent="0.25">
      <c r="A35" s="40">
        <v>11</v>
      </c>
      <c r="B35" s="32" t="s">
        <v>35</v>
      </c>
      <c r="C35" s="54"/>
      <c r="D35" s="54">
        <v>42544.49</v>
      </c>
      <c r="E35" s="66">
        <v>66544.490000000005</v>
      </c>
      <c r="F35" s="124">
        <v>42544.49</v>
      </c>
      <c r="G35" s="124">
        <v>49549.73</v>
      </c>
    </row>
    <row r="36" spans="1:7" x14ac:dyDescent="0.25">
      <c r="A36" s="41">
        <v>13</v>
      </c>
      <c r="B36" s="32" t="s">
        <v>52</v>
      </c>
      <c r="C36" s="54"/>
      <c r="D36" s="54">
        <v>119560.97</v>
      </c>
      <c r="E36" s="66">
        <v>131123.47</v>
      </c>
      <c r="F36" s="124">
        <v>119560.97</v>
      </c>
      <c r="G36" s="124">
        <v>119560.97</v>
      </c>
    </row>
    <row r="37" spans="1:7" x14ac:dyDescent="0.25">
      <c r="A37" s="34">
        <v>3</v>
      </c>
      <c r="B37" s="31" t="s">
        <v>36</v>
      </c>
      <c r="C37" s="52">
        <f>SUM(C38)</f>
        <v>0</v>
      </c>
      <c r="D37" s="52">
        <f>SUM(D38)</f>
        <v>6671</v>
      </c>
      <c r="E37" s="52">
        <f t="shared" ref="E37:G37" si="5">SUM(E38)</f>
        <v>6671</v>
      </c>
      <c r="F37" s="130">
        <f t="shared" si="5"/>
        <v>6671</v>
      </c>
      <c r="G37" s="130">
        <f t="shared" si="5"/>
        <v>6671</v>
      </c>
    </row>
    <row r="38" spans="1:7" x14ac:dyDescent="0.25">
      <c r="A38" s="41">
        <v>31</v>
      </c>
      <c r="B38" s="35" t="s">
        <v>36</v>
      </c>
      <c r="C38" s="55"/>
      <c r="D38" s="55">
        <v>6671</v>
      </c>
      <c r="E38" s="66">
        <v>6671</v>
      </c>
      <c r="F38" s="124">
        <v>6671</v>
      </c>
      <c r="G38" s="124">
        <v>6671</v>
      </c>
    </row>
    <row r="39" spans="1:7" x14ac:dyDescent="0.25">
      <c r="A39" s="34">
        <v>5</v>
      </c>
      <c r="B39" s="31" t="s">
        <v>56</v>
      </c>
      <c r="C39" s="52">
        <f>SUM(C41:C43)</f>
        <v>0</v>
      </c>
      <c r="D39" s="52">
        <f>SUM(D40:D43)</f>
        <v>1848486.19</v>
      </c>
      <c r="E39" s="52">
        <f>SUM(E40:E43)</f>
        <v>1851086.19</v>
      </c>
      <c r="F39" s="130">
        <f t="shared" ref="F39:G39" si="6">SUM(F40:F43)</f>
        <v>1729880.69</v>
      </c>
      <c r="G39" s="130">
        <f t="shared" si="6"/>
        <v>1722875.45</v>
      </c>
    </row>
    <row r="40" spans="1:7" x14ac:dyDescent="0.25">
      <c r="A40" s="62">
        <v>50</v>
      </c>
      <c r="B40" s="54" t="s">
        <v>106</v>
      </c>
      <c r="C40" s="149"/>
      <c r="D40" s="54">
        <v>1723559.77</v>
      </c>
      <c r="E40" s="151">
        <v>1726159.77</v>
      </c>
      <c r="F40" s="131">
        <v>1723559.79</v>
      </c>
      <c r="G40" s="131">
        <v>1716554.55</v>
      </c>
    </row>
    <row r="41" spans="1:7" x14ac:dyDescent="0.25">
      <c r="A41" s="153">
        <v>51</v>
      </c>
      <c r="B41" s="152" t="s">
        <v>107</v>
      </c>
      <c r="C41" s="150"/>
      <c r="D41" s="140">
        <v>118605.52</v>
      </c>
      <c r="E41" s="152">
        <v>118605.52</v>
      </c>
      <c r="F41" s="124">
        <v>0</v>
      </c>
      <c r="G41" s="124">
        <v>0</v>
      </c>
    </row>
    <row r="42" spans="1:7" x14ac:dyDescent="0.25">
      <c r="A42" s="41">
        <v>52</v>
      </c>
      <c r="B42" s="35" t="s">
        <v>53</v>
      </c>
      <c r="C42" s="55"/>
      <c r="D42" s="55">
        <v>6320.9</v>
      </c>
      <c r="E42" s="66">
        <v>6320.9</v>
      </c>
      <c r="F42" s="124">
        <v>6320.9</v>
      </c>
      <c r="G42" s="124">
        <v>6320.9</v>
      </c>
    </row>
    <row r="43" spans="1:7" x14ac:dyDescent="0.25">
      <c r="A43" s="41">
        <v>57</v>
      </c>
      <c r="B43" s="35" t="s">
        <v>54</v>
      </c>
      <c r="C43" s="55"/>
      <c r="D43" s="55">
        <v>0</v>
      </c>
      <c r="E43" s="66">
        <v>0</v>
      </c>
      <c r="F43" s="124">
        <v>0</v>
      </c>
      <c r="G43" s="124">
        <v>0</v>
      </c>
    </row>
    <row r="44" spans="1:7" x14ac:dyDescent="0.25">
      <c r="A44" s="34">
        <v>6</v>
      </c>
      <c r="B44" s="64" t="s">
        <v>57</v>
      </c>
      <c r="C44" s="63">
        <f>SUM(C45)</f>
        <v>0</v>
      </c>
      <c r="D44" s="63">
        <f>SUM(D45)</f>
        <v>40000</v>
      </c>
      <c r="E44" s="63">
        <f t="shared" ref="E44:G44" si="7">SUM(E45)</f>
        <v>40000</v>
      </c>
      <c r="F44" s="132">
        <f t="shared" si="7"/>
        <v>0</v>
      </c>
      <c r="G44" s="132">
        <f t="shared" si="7"/>
        <v>0</v>
      </c>
    </row>
    <row r="45" spans="1:7" x14ac:dyDescent="0.25">
      <c r="A45" s="62">
        <v>62</v>
      </c>
      <c r="B45" s="35" t="s">
        <v>55</v>
      </c>
      <c r="C45" s="55"/>
      <c r="D45" s="55">
        <v>40000</v>
      </c>
      <c r="E45" s="66">
        <v>40000</v>
      </c>
      <c r="F45" s="124"/>
      <c r="G45" s="124"/>
    </row>
    <row r="46" spans="1:7" x14ac:dyDescent="0.25">
      <c r="F46" s="126"/>
      <c r="G46" s="126"/>
    </row>
    <row r="47" spans="1:7" ht="25.5" x14ac:dyDescent="0.25">
      <c r="A47" s="109" t="s">
        <v>34</v>
      </c>
      <c r="B47" s="110" t="s">
        <v>21</v>
      </c>
      <c r="C47" s="111" t="s">
        <v>119</v>
      </c>
      <c r="D47" s="111" t="s">
        <v>120</v>
      </c>
      <c r="E47" s="109" t="s">
        <v>122</v>
      </c>
      <c r="F47" s="116" t="s">
        <v>110</v>
      </c>
      <c r="G47" s="116" t="s">
        <v>111</v>
      </c>
    </row>
    <row r="48" spans="1:7" s="113" customFormat="1" ht="11.25" x14ac:dyDescent="0.2">
      <c r="A48" s="112">
        <v>1</v>
      </c>
      <c r="B48" s="112">
        <v>2</v>
      </c>
      <c r="C48" s="112">
        <v>3</v>
      </c>
      <c r="D48" s="112">
        <v>4</v>
      </c>
      <c r="E48" s="112">
        <v>5</v>
      </c>
      <c r="F48" s="123">
        <v>6</v>
      </c>
      <c r="G48" s="123">
        <v>7</v>
      </c>
    </row>
    <row r="49" spans="1:7" x14ac:dyDescent="0.25">
      <c r="A49" s="31"/>
      <c r="B49" s="52" t="s">
        <v>28</v>
      </c>
      <c r="C49" s="60">
        <f>SUM(C50,C53,C55,C60)</f>
        <v>0</v>
      </c>
      <c r="D49" s="60">
        <f>SUM(D50,D53,D55,D60)</f>
        <v>2057262.65</v>
      </c>
      <c r="E49" s="60">
        <f t="shared" ref="E49:G49" si="8">SUM(E50,E53,E55,E60)</f>
        <v>2095425.15</v>
      </c>
      <c r="F49" s="127">
        <f t="shared" si="8"/>
        <v>12991.9</v>
      </c>
      <c r="G49" s="127">
        <f t="shared" si="8"/>
        <v>1898657.15</v>
      </c>
    </row>
    <row r="50" spans="1:7" x14ac:dyDescent="0.25">
      <c r="A50" s="31">
        <v>1</v>
      </c>
      <c r="B50" s="52" t="s">
        <v>35</v>
      </c>
      <c r="C50" s="52">
        <f>SUM(C51:C52)</f>
        <v>0</v>
      </c>
      <c r="D50" s="52">
        <f>SUM(D51:D52)</f>
        <v>162105.46</v>
      </c>
      <c r="E50" s="52">
        <f t="shared" ref="E50:G50" si="9">SUM(E51:E52)</f>
        <v>197667.96000000002</v>
      </c>
      <c r="F50" s="130">
        <f t="shared" si="9"/>
        <v>0</v>
      </c>
      <c r="G50" s="130">
        <f t="shared" si="9"/>
        <v>169110.7</v>
      </c>
    </row>
    <row r="51" spans="1:7" x14ac:dyDescent="0.25">
      <c r="A51" s="40">
        <v>11</v>
      </c>
      <c r="B51" s="54" t="s">
        <v>35</v>
      </c>
      <c r="C51" s="54"/>
      <c r="D51" s="54">
        <v>42544.49</v>
      </c>
      <c r="E51" s="66">
        <v>66544.490000000005</v>
      </c>
      <c r="F51" s="66" t="s">
        <v>140</v>
      </c>
      <c r="G51" s="124">
        <v>49549.73</v>
      </c>
    </row>
    <row r="52" spans="1:7" x14ac:dyDescent="0.25">
      <c r="A52" s="41">
        <v>13</v>
      </c>
      <c r="B52" s="54" t="s">
        <v>52</v>
      </c>
      <c r="C52" s="58"/>
      <c r="D52" s="58">
        <v>119560.97</v>
      </c>
      <c r="E52" s="66">
        <v>131123.47</v>
      </c>
      <c r="F52" s="66" t="s">
        <v>139</v>
      </c>
      <c r="G52" s="124">
        <v>119560.97</v>
      </c>
    </row>
    <row r="53" spans="1:7" x14ac:dyDescent="0.25">
      <c r="A53" s="34">
        <v>3</v>
      </c>
      <c r="B53" s="52" t="s">
        <v>36</v>
      </c>
      <c r="C53" s="52">
        <f>SUM(C54)</f>
        <v>0</v>
      </c>
      <c r="D53" s="52">
        <f>SUM(D54)</f>
        <v>6671</v>
      </c>
      <c r="E53" s="52">
        <f t="shared" ref="E53:G53" si="10">SUM(E54)</f>
        <v>6671</v>
      </c>
      <c r="F53" s="130">
        <f t="shared" si="10"/>
        <v>6671</v>
      </c>
      <c r="G53" s="130">
        <f t="shared" si="10"/>
        <v>6671</v>
      </c>
    </row>
    <row r="54" spans="1:7" x14ac:dyDescent="0.25">
      <c r="A54" s="41">
        <v>31</v>
      </c>
      <c r="B54" s="55" t="s">
        <v>36</v>
      </c>
      <c r="C54" s="55"/>
      <c r="D54" s="55">
        <v>6671</v>
      </c>
      <c r="E54" s="66">
        <v>6671</v>
      </c>
      <c r="F54" s="124">
        <v>6671</v>
      </c>
      <c r="G54" s="124">
        <v>6671</v>
      </c>
    </row>
    <row r="55" spans="1:7" x14ac:dyDescent="0.25">
      <c r="A55" s="34">
        <v>5</v>
      </c>
      <c r="B55" s="52" t="s">
        <v>56</v>
      </c>
      <c r="C55" s="52">
        <f>SUM(C58:C59)</f>
        <v>0</v>
      </c>
      <c r="D55" s="52">
        <f>SUM(D56:D59)</f>
        <v>1848486.19</v>
      </c>
      <c r="E55" s="52">
        <f>SUM(E56:E59)</f>
        <v>1851086.19</v>
      </c>
      <c r="F55" s="130">
        <f>SUM(F56:F59)</f>
        <v>6320.9</v>
      </c>
      <c r="G55" s="130">
        <f>SUM(G56:G59)</f>
        <v>1722875.45</v>
      </c>
    </row>
    <row r="56" spans="1:7" x14ac:dyDescent="0.25">
      <c r="A56" s="62">
        <v>50</v>
      </c>
      <c r="B56" s="54" t="s">
        <v>106</v>
      </c>
      <c r="C56" s="54"/>
      <c r="D56" s="54">
        <v>1723559.77</v>
      </c>
      <c r="E56" s="151">
        <v>1726159.77</v>
      </c>
      <c r="F56" s="155" t="s">
        <v>141</v>
      </c>
      <c r="G56" s="131">
        <v>1716554.55</v>
      </c>
    </row>
    <row r="57" spans="1:7" x14ac:dyDescent="0.25">
      <c r="A57" s="153">
        <v>51</v>
      </c>
      <c r="B57" s="152" t="s">
        <v>107</v>
      </c>
      <c r="C57" s="152"/>
      <c r="D57" s="140">
        <v>118605.52</v>
      </c>
      <c r="E57" s="152">
        <v>118605.52</v>
      </c>
      <c r="F57" s="124">
        <v>0</v>
      </c>
      <c r="G57" s="124">
        <v>0</v>
      </c>
    </row>
    <row r="58" spans="1:7" x14ac:dyDescent="0.25">
      <c r="A58" s="41">
        <v>52</v>
      </c>
      <c r="B58" s="55" t="s">
        <v>53</v>
      </c>
      <c r="C58" s="55"/>
      <c r="D58" s="55">
        <v>6320.9</v>
      </c>
      <c r="E58" s="66">
        <v>6320.9</v>
      </c>
      <c r="F58" s="124">
        <v>6320.9</v>
      </c>
      <c r="G58" s="124">
        <v>6320.9</v>
      </c>
    </row>
    <row r="59" spans="1:7" x14ac:dyDescent="0.25">
      <c r="A59" s="41">
        <v>57</v>
      </c>
      <c r="B59" s="55" t="s">
        <v>54</v>
      </c>
      <c r="C59" s="55"/>
      <c r="D59" s="55">
        <v>0</v>
      </c>
      <c r="E59" s="66">
        <v>0</v>
      </c>
      <c r="F59" s="124">
        <v>0</v>
      </c>
      <c r="G59" s="124">
        <v>0</v>
      </c>
    </row>
    <row r="60" spans="1:7" x14ac:dyDescent="0.25">
      <c r="A60" s="34">
        <v>6</v>
      </c>
      <c r="B60" s="63" t="s">
        <v>57</v>
      </c>
      <c r="C60" s="63">
        <f>SUM(C61)</f>
        <v>0</v>
      </c>
      <c r="D60" s="63">
        <f>SUM(D61)</f>
        <v>40000</v>
      </c>
      <c r="E60" s="63">
        <f t="shared" ref="E60:G60" si="11">SUM(E61)</f>
        <v>40000</v>
      </c>
      <c r="F60" s="132">
        <f t="shared" si="11"/>
        <v>0</v>
      </c>
      <c r="G60" s="132">
        <f t="shared" si="11"/>
        <v>0</v>
      </c>
    </row>
    <row r="61" spans="1:7" x14ac:dyDescent="0.25">
      <c r="A61" s="41">
        <v>62</v>
      </c>
      <c r="B61" s="55" t="s">
        <v>55</v>
      </c>
      <c r="C61" s="55"/>
      <c r="D61" s="55">
        <v>40000</v>
      </c>
      <c r="E61" s="66">
        <v>40000</v>
      </c>
      <c r="F61" s="124">
        <v>0</v>
      </c>
      <c r="G61" s="124">
        <v>0</v>
      </c>
    </row>
    <row r="64" spans="1:7" ht="15.75" customHeight="1" x14ac:dyDescent="0.25">
      <c r="B64" s="182" t="s">
        <v>37</v>
      </c>
      <c r="C64" s="182"/>
      <c r="D64" s="182"/>
      <c r="E64" s="182"/>
      <c r="F64" s="182"/>
      <c r="G64" s="182"/>
    </row>
    <row r="65" spans="1:7" ht="18.75" x14ac:dyDescent="0.25">
      <c r="B65" s="103"/>
      <c r="C65" s="103"/>
      <c r="D65" s="103"/>
      <c r="E65" s="103"/>
      <c r="F65" s="103"/>
      <c r="G65" s="103"/>
    </row>
    <row r="66" spans="1:7" ht="25.5" x14ac:dyDescent="0.25">
      <c r="A66" s="109" t="s">
        <v>34</v>
      </c>
      <c r="B66" s="110" t="s">
        <v>21</v>
      </c>
      <c r="C66" s="111" t="s">
        <v>103</v>
      </c>
      <c r="D66" s="111" t="s">
        <v>102</v>
      </c>
      <c r="E66" s="109" t="s">
        <v>113</v>
      </c>
      <c r="F66" s="116" t="s">
        <v>110</v>
      </c>
      <c r="G66" s="116" t="s">
        <v>111</v>
      </c>
    </row>
    <row r="67" spans="1:7" x14ac:dyDescent="0.25">
      <c r="A67" s="112">
        <v>1</v>
      </c>
      <c r="B67" s="112">
        <v>2</v>
      </c>
      <c r="C67" s="112">
        <v>3</v>
      </c>
      <c r="D67" s="112">
        <v>4</v>
      </c>
      <c r="E67" s="112">
        <v>5</v>
      </c>
      <c r="F67" s="123">
        <v>6</v>
      </c>
      <c r="G67" s="123">
        <v>7</v>
      </c>
    </row>
    <row r="68" spans="1:7" x14ac:dyDescent="0.25">
      <c r="A68" s="42"/>
      <c r="B68" s="31" t="s">
        <v>28</v>
      </c>
      <c r="C68" s="60">
        <f>SUM(C69)</f>
        <v>0</v>
      </c>
      <c r="D68" s="60">
        <f>SUM(D69)</f>
        <v>2057262.65</v>
      </c>
      <c r="E68" s="60">
        <f t="shared" ref="E68:G68" si="12">SUM(E69)</f>
        <v>2095425.15</v>
      </c>
      <c r="F68" s="127">
        <f t="shared" si="12"/>
        <v>12991.9</v>
      </c>
      <c r="G68" s="127">
        <f t="shared" si="12"/>
        <v>1898657.15</v>
      </c>
    </row>
    <row r="69" spans="1:7" x14ac:dyDescent="0.25">
      <c r="A69" s="44" t="s">
        <v>45</v>
      </c>
      <c r="B69" s="31"/>
      <c r="C69" s="52">
        <f>SUM(C70)</f>
        <v>0</v>
      </c>
      <c r="D69" s="52">
        <f>SUM(D70)</f>
        <v>2057262.65</v>
      </c>
      <c r="E69" s="52">
        <f t="shared" ref="E69:G69" si="13">SUM(E70)</f>
        <v>2095425.15</v>
      </c>
      <c r="F69" s="130">
        <f t="shared" si="13"/>
        <v>12991.9</v>
      </c>
      <c r="G69" s="130">
        <f t="shared" si="13"/>
        <v>1898657.15</v>
      </c>
    </row>
    <row r="70" spans="1:7" x14ac:dyDescent="0.25">
      <c r="A70" s="43" t="s">
        <v>46</v>
      </c>
      <c r="B70" s="35"/>
      <c r="C70" s="66">
        <f t="shared" ref="C70:E70" si="14">C49</f>
        <v>0</v>
      </c>
      <c r="D70" s="66">
        <f t="shared" si="14"/>
        <v>2057262.65</v>
      </c>
      <c r="E70" s="66">
        <f t="shared" si="14"/>
        <v>2095425.15</v>
      </c>
      <c r="F70" s="124">
        <f>F49</f>
        <v>12991.9</v>
      </c>
      <c r="G70" s="124">
        <f>G49</f>
        <v>1898657.15</v>
      </c>
    </row>
    <row r="71" spans="1:7" x14ac:dyDescent="0.25">
      <c r="A71" s="43" t="s">
        <v>27</v>
      </c>
      <c r="B71" s="36"/>
      <c r="C71" s="59"/>
      <c r="D71" s="59"/>
      <c r="E71" s="66"/>
      <c r="F71" s="124"/>
      <c r="G71" s="124"/>
    </row>
    <row r="72" spans="1:7" x14ac:dyDescent="0.25">
      <c r="F72" s="126"/>
      <c r="G72" s="126"/>
    </row>
  </sheetData>
  <mergeCells count="4">
    <mergeCell ref="B64:G64"/>
    <mergeCell ref="A2:G2"/>
    <mergeCell ref="A4:G4"/>
    <mergeCell ref="A29:G29"/>
  </mergeCells>
  <pageMargins left="0.25" right="0.25" top="0.75" bottom="0.75" header="0.3" footer="0.3"/>
  <pageSetup paperSize="9" scale="64" orientation="portrait" r:id="rId1"/>
  <rowBreaks count="2" manualBreakCount="2">
    <brk id="27" max="6" man="1"/>
    <brk id="62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91"/>
  <sheetViews>
    <sheetView workbookViewId="0">
      <selection activeCell="F13" sqref="F13"/>
    </sheetView>
  </sheetViews>
  <sheetFormatPr defaultColWidth="8.85546875" defaultRowHeight="15" x14ac:dyDescent="0.25"/>
  <cols>
    <col min="1" max="1" width="20.42578125" style="28" customWidth="1"/>
    <col min="2" max="2" width="58.28515625" style="28" customWidth="1"/>
    <col min="3" max="5" width="20.7109375" style="28" customWidth="1"/>
    <col min="6" max="6" width="69.85546875" style="28" customWidth="1"/>
    <col min="7" max="7" width="25.28515625" style="28" customWidth="1"/>
    <col min="8" max="8" width="8.85546875" style="28"/>
    <col min="9" max="9" width="8.85546875" style="97"/>
    <col min="10" max="10" width="10.28515625" style="97" customWidth="1"/>
    <col min="11" max="11" width="11.85546875" style="28" bestFit="1" customWidth="1"/>
    <col min="12" max="16384" width="8.85546875" style="28"/>
  </cols>
  <sheetData>
    <row r="1" spans="1:10" ht="18.75" x14ac:dyDescent="0.25">
      <c r="A1" s="45"/>
      <c r="B1" s="27"/>
      <c r="C1" s="27"/>
      <c r="D1" s="27"/>
      <c r="E1" s="27"/>
      <c r="F1" s="29"/>
      <c r="G1" s="29"/>
    </row>
    <row r="2" spans="1:10" ht="15.75" x14ac:dyDescent="0.25">
      <c r="A2" s="183" t="s">
        <v>38</v>
      </c>
      <c r="B2" s="184"/>
      <c r="C2" s="184"/>
      <c r="D2" s="184"/>
      <c r="E2" s="184"/>
      <c r="F2" s="184"/>
      <c r="G2" s="184"/>
    </row>
    <row r="3" spans="1:10" ht="18.75" x14ac:dyDescent="0.25">
      <c r="A3" s="27"/>
      <c r="B3" s="27"/>
      <c r="C3" s="27"/>
      <c r="D3" s="27"/>
      <c r="E3" s="27"/>
      <c r="F3" s="29"/>
      <c r="G3" s="29"/>
    </row>
    <row r="4" spans="1:10" ht="30" customHeight="1" x14ac:dyDescent="0.25">
      <c r="A4" s="95" t="s">
        <v>39</v>
      </c>
      <c r="B4" s="95" t="s">
        <v>21</v>
      </c>
      <c r="C4" s="96" t="s">
        <v>123</v>
      </c>
      <c r="D4" s="96" t="s">
        <v>124</v>
      </c>
      <c r="E4" s="95" t="s">
        <v>125</v>
      </c>
      <c r="F4" s="148" t="s">
        <v>117</v>
      </c>
      <c r="G4" s="133" t="s">
        <v>104</v>
      </c>
    </row>
    <row r="5" spans="1:10" s="30" customFormat="1" ht="12" x14ac:dyDescent="0.2">
      <c r="A5" s="74">
        <v>1</v>
      </c>
      <c r="B5" s="74">
        <v>2</v>
      </c>
      <c r="C5" s="74">
        <v>3</v>
      </c>
      <c r="D5" s="74">
        <v>4</v>
      </c>
      <c r="E5" s="74">
        <v>5</v>
      </c>
      <c r="F5" s="123">
        <v>6</v>
      </c>
      <c r="G5" s="123">
        <v>7</v>
      </c>
      <c r="I5" s="97"/>
      <c r="J5" s="97"/>
    </row>
    <row r="6" spans="1:10" ht="63.75" x14ac:dyDescent="0.25">
      <c r="A6" s="71" t="s">
        <v>58</v>
      </c>
      <c r="B6" s="71" t="s">
        <v>60</v>
      </c>
      <c r="C6" s="77"/>
      <c r="D6" s="77"/>
      <c r="E6" s="77"/>
      <c r="F6" s="124"/>
      <c r="G6" s="124"/>
    </row>
    <row r="7" spans="1:10" ht="20.100000000000001" customHeight="1" x14ac:dyDescent="0.25">
      <c r="A7" s="72" t="s">
        <v>105</v>
      </c>
      <c r="B7" s="72" t="s">
        <v>59</v>
      </c>
      <c r="C7" s="90">
        <f>SUM(C11,C18,C22,C42,C46,C50,C63,C69)</f>
        <v>0</v>
      </c>
      <c r="D7" s="90">
        <f>SUM(D11,D18,D22,D46,D50,D63,D69)</f>
        <v>2057262.65</v>
      </c>
      <c r="E7" s="90">
        <f>SUM(E11,E18,E22,E46,E50,E60,E63,E69)</f>
        <v>2095425.15</v>
      </c>
      <c r="F7" s="134">
        <f>SUM(F11,F18,F22,F46,F50,F63,F69)</f>
        <v>1743366.16</v>
      </c>
      <c r="G7" s="134">
        <f>SUM(G11,G18,G22,G46,G50,G63,G69)</f>
        <v>1898657.13</v>
      </c>
    </row>
    <row r="8" spans="1:10" ht="20.100000000000001" customHeight="1" x14ac:dyDescent="0.25">
      <c r="A8" s="75" t="s">
        <v>44</v>
      </c>
      <c r="B8" s="76" t="s">
        <v>40</v>
      </c>
      <c r="C8" s="53"/>
      <c r="D8" s="53"/>
      <c r="E8" s="53"/>
      <c r="F8" s="124"/>
      <c r="G8" s="124"/>
    </row>
    <row r="9" spans="1:10" ht="20.100000000000001" customHeight="1" x14ac:dyDescent="0.25">
      <c r="A9" s="76" t="s">
        <v>41</v>
      </c>
      <c r="B9" s="76" t="s">
        <v>40</v>
      </c>
      <c r="C9" s="53"/>
      <c r="D9" s="53"/>
      <c r="E9" s="53"/>
      <c r="F9" s="124"/>
      <c r="G9" s="124"/>
    </row>
    <row r="10" spans="1:10" s="47" customFormat="1" ht="20.100000000000001" customHeight="1" x14ac:dyDescent="0.25">
      <c r="A10" s="72" t="s">
        <v>61</v>
      </c>
      <c r="B10" s="72" t="s">
        <v>62</v>
      </c>
      <c r="C10" s="78"/>
      <c r="D10" s="78"/>
      <c r="E10" s="78"/>
      <c r="F10" s="135"/>
      <c r="G10" s="135"/>
      <c r="I10" s="98"/>
      <c r="J10" s="98"/>
    </row>
    <row r="11" spans="1:10" ht="20.100000000000001" customHeight="1" x14ac:dyDescent="0.25">
      <c r="A11" s="73" t="s">
        <v>63</v>
      </c>
      <c r="B11" s="73" t="s">
        <v>64</v>
      </c>
      <c r="C11" s="94">
        <f>SUM(C12,C15)</f>
        <v>0</v>
      </c>
      <c r="D11" s="94">
        <f t="shared" ref="D11:G11" si="0">SUM(D12,D15)</f>
        <v>3000</v>
      </c>
      <c r="E11" s="94">
        <f t="shared" si="0"/>
        <v>3000</v>
      </c>
      <c r="F11" s="134">
        <f t="shared" si="0"/>
        <v>3000</v>
      </c>
      <c r="G11" s="134">
        <f t="shared" si="0"/>
        <v>3000</v>
      </c>
    </row>
    <row r="12" spans="1:10" s="88" customFormat="1" ht="20.100000000000001" customHeight="1" x14ac:dyDescent="0.25">
      <c r="A12" s="85" t="s">
        <v>65</v>
      </c>
      <c r="B12" s="86" t="s">
        <v>66</v>
      </c>
      <c r="C12" s="89"/>
      <c r="D12" s="89">
        <f>SUM(D13)</f>
        <v>3000</v>
      </c>
      <c r="E12" s="89">
        <f t="shared" ref="E12:G13" si="1">SUM(E13)</f>
        <v>3000</v>
      </c>
      <c r="F12" s="136">
        <f t="shared" si="1"/>
        <v>3000</v>
      </c>
      <c r="G12" s="136">
        <f t="shared" si="1"/>
        <v>3000</v>
      </c>
      <c r="I12" s="99"/>
      <c r="J12" s="99"/>
    </row>
    <row r="13" spans="1:10" ht="20.100000000000001" customHeight="1" x14ac:dyDescent="0.25">
      <c r="A13" s="68">
        <v>3</v>
      </c>
      <c r="B13" s="48" t="s">
        <v>67</v>
      </c>
      <c r="C13" s="53"/>
      <c r="D13" s="53">
        <f>SUM(D14)</f>
        <v>3000</v>
      </c>
      <c r="E13" s="53">
        <f t="shared" si="1"/>
        <v>3000</v>
      </c>
      <c r="F13" s="124">
        <f t="shared" si="1"/>
        <v>3000</v>
      </c>
      <c r="G13" s="124">
        <f t="shared" si="1"/>
        <v>3000</v>
      </c>
    </row>
    <row r="14" spans="1:10" ht="20.100000000000001" customHeight="1" x14ac:dyDescent="0.25">
      <c r="A14" s="68">
        <v>32</v>
      </c>
      <c r="B14" s="48" t="s">
        <v>68</v>
      </c>
      <c r="C14" s="53"/>
      <c r="D14" s="53">
        <v>3000</v>
      </c>
      <c r="E14" s="53">
        <v>3000</v>
      </c>
      <c r="F14" s="124">
        <v>3000</v>
      </c>
      <c r="G14" s="129">
        <v>3000</v>
      </c>
    </row>
    <row r="15" spans="1:10" s="88" customFormat="1" ht="20.100000000000001" customHeight="1" x14ac:dyDescent="0.25">
      <c r="A15" s="84" t="s">
        <v>126</v>
      </c>
      <c r="B15" s="87" t="s">
        <v>69</v>
      </c>
      <c r="C15" s="89">
        <f>SUM(C16)</f>
        <v>0</v>
      </c>
      <c r="D15" s="89">
        <f>SUM(D16)</f>
        <v>0</v>
      </c>
      <c r="E15" s="89">
        <f t="shared" ref="E15:G15" si="2">SUM(E16)</f>
        <v>0</v>
      </c>
      <c r="F15" s="136">
        <f t="shared" si="2"/>
        <v>0</v>
      </c>
      <c r="G15" s="136">
        <f t="shared" si="2"/>
        <v>0</v>
      </c>
      <c r="I15" s="99"/>
      <c r="J15" s="99"/>
    </row>
    <row r="16" spans="1:10" ht="20.100000000000001" customHeight="1" x14ac:dyDescent="0.25">
      <c r="A16" s="68">
        <v>3</v>
      </c>
      <c r="B16" s="67" t="s">
        <v>67</v>
      </c>
      <c r="C16" s="53"/>
      <c r="D16" s="53">
        <f>SUM(D17)</f>
        <v>0</v>
      </c>
      <c r="E16" s="53"/>
      <c r="F16" s="124"/>
      <c r="G16" s="129"/>
    </row>
    <row r="17" spans="1:11" ht="20.100000000000001" customHeight="1" x14ac:dyDescent="0.25">
      <c r="A17" s="68">
        <v>31</v>
      </c>
      <c r="B17" s="67" t="s">
        <v>70</v>
      </c>
      <c r="C17" s="53"/>
      <c r="D17" s="53">
        <v>0</v>
      </c>
      <c r="E17" s="53"/>
      <c r="F17" s="124"/>
      <c r="G17" s="129"/>
    </row>
    <row r="18" spans="1:11" ht="20.100000000000001" customHeight="1" x14ac:dyDescent="0.25">
      <c r="A18" s="73" t="s">
        <v>71</v>
      </c>
      <c r="B18" s="73" t="s">
        <v>72</v>
      </c>
      <c r="C18" s="94">
        <f>SUM(C19)</f>
        <v>0</v>
      </c>
      <c r="D18" s="94">
        <f t="shared" ref="D18:G18" si="3">SUM(D19)</f>
        <v>6320.9</v>
      </c>
      <c r="E18" s="94">
        <f t="shared" si="3"/>
        <v>6320.9</v>
      </c>
      <c r="F18" s="134">
        <f t="shared" si="3"/>
        <v>6320.9</v>
      </c>
      <c r="G18" s="134">
        <f t="shared" si="3"/>
        <v>6320.9</v>
      </c>
    </row>
    <row r="19" spans="1:11" s="88" customFormat="1" ht="20.100000000000001" customHeight="1" x14ac:dyDescent="0.25">
      <c r="A19" s="85" t="s">
        <v>127</v>
      </c>
      <c r="B19" s="86" t="s">
        <v>73</v>
      </c>
      <c r="C19" s="89">
        <f>SUM(C20)</f>
        <v>0</v>
      </c>
      <c r="D19" s="89">
        <f>SUM(D20)</f>
        <v>6320.9</v>
      </c>
      <c r="E19" s="89">
        <f t="shared" ref="E19:G20" si="4">SUM(E20)</f>
        <v>6320.9</v>
      </c>
      <c r="F19" s="136">
        <f t="shared" si="4"/>
        <v>6320.9</v>
      </c>
      <c r="G19" s="136">
        <f t="shared" si="4"/>
        <v>6320.9</v>
      </c>
      <c r="I19" s="99"/>
      <c r="J19" s="99"/>
    </row>
    <row r="20" spans="1:11" ht="20.100000000000001" customHeight="1" x14ac:dyDescent="0.25">
      <c r="A20" s="68">
        <v>3</v>
      </c>
      <c r="B20" s="48" t="s">
        <v>67</v>
      </c>
      <c r="C20" s="53"/>
      <c r="D20" s="53">
        <f>SUM(D21)</f>
        <v>6320.9</v>
      </c>
      <c r="E20" s="53">
        <f t="shared" si="4"/>
        <v>6320.9</v>
      </c>
      <c r="F20" s="124">
        <f t="shared" si="4"/>
        <v>6320.9</v>
      </c>
      <c r="G20" s="124">
        <f t="shared" si="4"/>
        <v>6320.9</v>
      </c>
    </row>
    <row r="21" spans="1:11" ht="20.100000000000001" customHeight="1" x14ac:dyDescent="0.25">
      <c r="A21" s="68">
        <v>32</v>
      </c>
      <c r="B21" s="48" t="s">
        <v>68</v>
      </c>
      <c r="C21" s="53"/>
      <c r="D21" s="53">
        <v>6320.9</v>
      </c>
      <c r="E21" s="53">
        <v>6320.9</v>
      </c>
      <c r="F21" s="124">
        <v>6320.9</v>
      </c>
      <c r="G21" s="129">
        <v>6320.9</v>
      </c>
    </row>
    <row r="22" spans="1:11" ht="20.100000000000001" customHeight="1" x14ac:dyDescent="0.25">
      <c r="A22" s="73" t="s">
        <v>74</v>
      </c>
      <c r="B22" s="73" t="s">
        <v>75</v>
      </c>
      <c r="C22" s="94">
        <f>SUM(C23,C26,C30,C35,C39)</f>
        <v>0</v>
      </c>
      <c r="D22" s="94">
        <f t="shared" ref="D22:G22" si="5">SUM(D23,D26,D30,D35,D39)</f>
        <v>1937574.44</v>
      </c>
      <c r="E22" s="94">
        <f t="shared" si="5"/>
        <v>1961574.44</v>
      </c>
      <c r="F22" s="134">
        <f t="shared" si="5"/>
        <v>1666995.95</v>
      </c>
      <c r="G22" s="134">
        <f t="shared" si="5"/>
        <v>1818968.92</v>
      </c>
    </row>
    <row r="23" spans="1:11" s="88" customFormat="1" ht="20.100000000000001" customHeight="1" x14ac:dyDescent="0.25">
      <c r="A23" s="85" t="s">
        <v>77</v>
      </c>
      <c r="B23" s="86" t="s">
        <v>76</v>
      </c>
      <c r="C23" s="89">
        <f>SUM(C24)</f>
        <v>0</v>
      </c>
      <c r="D23" s="89">
        <f>SUM(D24)</f>
        <v>35730</v>
      </c>
      <c r="E23" s="89">
        <f t="shared" ref="E23:G24" si="6">SUM(E24)</f>
        <v>59730</v>
      </c>
      <c r="F23" s="136">
        <f t="shared" si="6"/>
        <v>0</v>
      </c>
      <c r="G23" s="136">
        <f t="shared" si="6"/>
        <v>35730</v>
      </c>
      <c r="I23" s="99"/>
      <c r="J23" s="99"/>
    </row>
    <row r="24" spans="1:11" ht="20.100000000000001" customHeight="1" x14ac:dyDescent="0.25">
      <c r="A24" s="69">
        <v>3</v>
      </c>
      <c r="B24" s="49" t="s">
        <v>67</v>
      </c>
      <c r="C24" s="53"/>
      <c r="D24" s="53">
        <f>SUM(D25)</f>
        <v>35730</v>
      </c>
      <c r="E24" s="53">
        <f>SUM(E25)</f>
        <v>59730</v>
      </c>
      <c r="F24" s="124">
        <f t="shared" si="6"/>
        <v>0</v>
      </c>
      <c r="G24" s="124">
        <f t="shared" si="6"/>
        <v>35730</v>
      </c>
    </row>
    <row r="25" spans="1:11" ht="40.5" customHeight="1" x14ac:dyDescent="0.25">
      <c r="A25" s="69">
        <v>32</v>
      </c>
      <c r="B25" s="49" t="s">
        <v>68</v>
      </c>
      <c r="C25" s="53"/>
      <c r="D25" s="53">
        <v>35730</v>
      </c>
      <c r="E25" s="53">
        <v>59730</v>
      </c>
      <c r="F25" s="143" t="s">
        <v>136</v>
      </c>
      <c r="G25" s="124">
        <v>35730</v>
      </c>
    </row>
    <row r="26" spans="1:11" s="88" customFormat="1" ht="20.100000000000001" customHeight="1" x14ac:dyDescent="0.25">
      <c r="A26" s="85" t="s">
        <v>78</v>
      </c>
      <c r="B26" s="86" t="s">
        <v>79</v>
      </c>
      <c r="C26" s="89">
        <f>SUM(C27)</f>
        <v>0</v>
      </c>
      <c r="D26" s="89">
        <f>SUM(D27)</f>
        <v>116242.97</v>
      </c>
      <c r="E26" s="89">
        <f t="shared" ref="E26:G26" si="7">SUM(E27)</f>
        <v>116242.97</v>
      </c>
      <c r="F26" s="136"/>
      <c r="G26" s="136">
        <f t="shared" si="7"/>
        <v>116242.97</v>
      </c>
      <c r="I26" s="99"/>
      <c r="J26" s="99"/>
    </row>
    <row r="27" spans="1:11" ht="20.100000000000001" customHeight="1" x14ac:dyDescent="0.25">
      <c r="A27" s="69">
        <v>3</v>
      </c>
      <c r="B27" s="49" t="s">
        <v>67</v>
      </c>
      <c r="C27" s="53"/>
      <c r="D27" s="53">
        <f>SUM(D28:D29)</f>
        <v>116242.97</v>
      </c>
      <c r="E27" s="53">
        <f t="shared" ref="E27:G27" si="8">SUM(E28:E29)</f>
        <v>116242.97</v>
      </c>
      <c r="F27" s="124"/>
      <c r="G27" s="124">
        <f t="shared" si="8"/>
        <v>116242.97</v>
      </c>
    </row>
    <row r="28" spans="1:11" ht="20.100000000000001" customHeight="1" x14ac:dyDescent="0.25">
      <c r="A28" s="69">
        <v>32</v>
      </c>
      <c r="B28" s="49" t="s">
        <v>68</v>
      </c>
      <c r="C28" s="53"/>
      <c r="D28" s="53">
        <v>116142.97</v>
      </c>
      <c r="E28" s="53">
        <v>116142.97</v>
      </c>
      <c r="F28" s="140"/>
      <c r="G28" s="124">
        <v>116242.97</v>
      </c>
    </row>
    <row r="29" spans="1:11" ht="20.100000000000001" customHeight="1" x14ac:dyDescent="0.25">
      <c r="A29" s="69">
        <v>34</v>
      </c>
      <c r="B29" s="49" t="s">
        <v>88</v>
      </c>
      <c r="C29" s="53"/>
      <c r="D29" s="53">
        <v>100</v>
      </c>
      <c r="E29" s="53">
        <v>100</v>
      </c>
      <c r="F29" s="124"/>
      <c r="G29" s="124"/>
    </row>
    <row r="30" spans="1:11" s="88" customFormat="1" ht="20.100000000000001" customHeight="1" x14ac:dyDescent="0.25">
      <c r="A30" s="85" t="s">
        <v>80</v>
      </c>
      <c r="B30" s="86" t="s">
        <v>81</v>
      </c>
      <c r="C30" s="89">
        <f>SUM(C31)</f>
        <v>0</v>
      </c>
      <c r="D30" s="89">
        <f>SUM(D31)</f>
        <v>6671</v>
      </c>
      <c r="E30" s="89">
        <f t="shared" ref="E30:G31" si="9">SUM(E31)</f>
        <v>6671</v>
      </c>
      <c r="F30" s="136">
        <f t="shared" si="9"/>
        <v>6671</v>
      </c>
      <c r="G30" s="136">
        <f t="shared" si="9"/>
        <v>6671</v>
      </c>
      <c r="I30" s="99"/>
      <c r="J30" s="100"/>
      <c r="K30" s="100"/>
    </row>
    <row r="31" spans="1:11" ht="20.100000000000001" customHeight="1" x14ac:dyDescent="0.25">
      <c r="A31" s="69">
        <v>3</v>
      </c>
      <c r="B31" s="49" t="s">
        <v>67</v>
      </c>
      <c r="C31" s="53"/>
      <c r="D31" s="53">
        <f>SUM(D32)</f>
        <v>6671</v>
      </c>
      <c r="E31" s="53">
        <f t="shared" si="9"/>
        <v>6671</v>
      </c>
      <c r="F31" s="124">
        <f t="shared" si="9"/>
        <v>6671</v>
      </c>
      <c r="G31" s="124">
        <f t="shared" si="9"/>
        <v>6671</v>
      </c>
      <c r="J31" s="101"/>
      <c r="K31" s="101"/>
    </row>
    <row r="32" spans="1:11" ht="20.100000000000001" customHeight="1" x14ac:dyDescent="0.25">
      <c r="A32" s="69">
        <v>32</v>
      </c>
      <c r="B32" s="49" t="s">
        <v>68</v>
      </c>
      <c r="C32" s="53"/>
      <c r="D32" s="53">
        <v>6671</v>
      </c>
      <c r="E32" s="53">
        <v>6671</v>
      </c>
      <c r="F32" s="124">
        <v>6671</v>
      </c>
      <c r="G32" s="124">
        <v>6671</v>
      </c>
      <c r="J32" s="101"/>
      <c r="K32" s="101"/>
    </row>
    <row r="33" spans="1:11" ht="20.100000000000001" customHeight="1" x14ac:dyDescent="0.25">
      <c r="A33" s="69">
        <v>4</v>
      </c>
      <c r="B33" s="49" t="s">
        <v>82</v>
      </c>
      <c r="C33" s="53"/>
      <c r="D33" s="53">
        <f>SUM(D34)</f>
        <v>0</v>
      </c>
      <c r="E33" s="53"/>
      <c r="F33" s="124"/>
      <c r="G33" s="124"/>
      <c r="J33" s="101"/>
      <c r="K33" s="65"/>
    </row>
    <row r="34" spans="1:11" ht="20.100000000000001" customHeight="1" x14ac:dyDescent="0.25">
      <c r="A34" s="69">
        <v>42</v>
      </c>
      <c r="B34" s="49" t="s">
        <v>83</v>
      </c>
      <c r="C34" s="53"/>
      <c r="D34" s="53"/>
      <c r="E34" s="53"/>
      <c r="F34" s="124"/>
      <c r="G34" s="124"/>
      <c r="J34" s="101"/>
      <c r="K34" s="101"/>
    </row>
    <row r="35" spans="1:11" s="88" customFormat="1" ht="20.100000000000001" customHeight="1" x14ac:dyDescent="0.25">
      <c r="A35" s="85" t="s">
        <v>114</v>
      </c>
      <c r="B35" s="86" t="s">
        <v>84</v>
      </c>
      <c r="C35" s="89">
        <f>SUM(C36)</f>
        <v>0</v>
      </c>
      <c r="D35" s="89">
        <f>SUM(D36)</f>
        <v>1660324.95</v>
      </c>
      <c r="E35" s="89">
        <f t="shared" ref="E35:G35" si="10">SUM(E36)</f>
        <v>1660324.95</v>
      </c>
      <c r="F35" s="136">
        <f t="shared" si="10"/>
        <v>1660324.95</v>
      </c>
      <c r="G35" s="136">
        <f t="shared" si="10"/>
        <v>1660324.95</v>
      </c>
      <c r="I35" s="99"/>
      <c r="J35" s="100"/>
      <c r="K35" s="100"/>
    </row>
    <row r="36" spans="1:11" ht="20.100000000000001" customHeight="1" x14ac:dyDescent="0.25">
      <c r="A36" s="69">
        <v>3</v>
      </c>
      <c r="B36" s="49" t="s">
        <v>67</v>
      </c>
      <c r="C36" s="53"/>
      <c r="D36" s="53">
        <f>SUM(D37:D38)</f>
        <v>1660324.95</v>
      </c>
      <c r="E36" s="53">
        <f t="shared" ref="E36:G36" si="11">SUM(E37:E38)</f>
        <v>1660324.95</v>
      </c>
      <c r="F36" s="124">
        <f t="shared" si="11"/>
        <v>1660324.95</v>
      </c>
      <c r="G36" s="124">
        <f t="shared" si="11"/>
        <v>1660324.95</v>
      </c>
      <c r="J36" s="101"/>
      <c r="K36" s="101"/>
    </row>
    <row r="37" spans="1:11" ht="20.100000000000001" customHeight="1" x14ac:dyDescent="0.25">
      <c r="A37" s="69">
        <v>31</v>
      </c>
      <c r="B37" s="49" t="s">
        <v>70</v>
      </c>
      <c r="C37" s="53"/>
      <c r="D37" s="53">
        <v>1654621.95</v>
      </c>
      <c r="E37" s="53">
        <v>1654621.95</v>
      </c>
      <c r="F37" s="124">
        <v>1654621.95</v>
      </c>
      <c r="G37" s="124">
        <v>1654621.95</v>
      </c>
      <c r="J37" s="101"/>
      <c r="K37" s="101"/>
    </row>
    <row r="38" spans="1:11" ht="20.100000000000001" customHeight="1" x14ac:dyDescent="0.25">
      <c r="A38" s="69">
        <v>32</v>
      </c>
      <c r="B38" s="49" t="s">
        <v>68</v>
      </c>
      <c r="C38" s="53"/>
      <c r="D38" s="53">
        <v>5703</v>
      </c>
      <c r="E38" s="53">
        <v>5703</v>
      </c>
      <c r="F38" s="124">
        <v>5703</v>
      </c>
      <c r="G38" s="124">
        <v>5703</v>
      </c>
      <c r="J38" s="101"/>
      <c r="K38" s="101"/>
    </row>
    <row r="39" spans="1:11" s="88" customFormat="1" ht="20.100000000000001" customHeight="1" x14ac:dyDescent="0.25">
      <c r="A39" s="85" t="s">
        <v>128</v>
      </c>
      <c r="B39" s="86" t="s">
        <v>85</v>
      </c>
      <c r="C39" s="89"/>
      <c r="D39" s="89">
        <f>SUM(D40)</f>
        <v>118605.52</v>
      </c>
      <c r="E39" s="89">
        <f t="shared" ref="E39:G40" si="12">SUM(E40)</f>
        <v>118605.52</v>
      </c>
      <c r="F39" s="136">
        <f t="shared" si="12"/>
        <v>0</v>
      </c>
      <c r="G39" s="136">
        <f t="shared" si="12"/>
        <v>0</v>
      </c>
      <c r="I39" s="99"/>
      <c r="J39" s="100"/>
      <c r="K39" s="100"/>
    </row>
    <row r="40" spans="1:11" ht="20.100000000000001" customHeight="1" x14ac:dyDescent="0.25">
      <c r="A40" s="69">
        <v>3</v>
      </c>
      <c r="B40" s="49" t="s">
        <v>67</v>
      </c>
      <c r="C40" s="53"/>
      <c r="D40" s="53">
        <f>SUM(D41)</f>
        <v>118605.52</v>
      </c>
      <c r="E40" s="53">
        <f t="shared" si="12"/>
        <v>118605.52</v>
      </c>
      <c r="F40" s="124">
        <f t="shared" si="12"/>
        <v>0</v>
      </c>
      <c r="G40" s="124">
        <f t="shared" si="12"/>
        <v>0</v>
      </c>
      <c r="J40" s="101"/>
      <c r="K40" s="101"/>
    </row>
    <row r="41" spans="1:11" ht="20.100000000000001" customHeight="1" x14ac:dyDescent="0.25">
      <c r="A41" s="69">
        <v>32</v>
      </c>
      <c r="B41" s="49" t="s">
        <v>68</v>
      </c>
      <c r="C41" s="53"/>
      <c r="D41" s="53">
        <v>118605.52</v>
      </c>
      <c r="E41" s="53">
        <v>118605.52</v>
      </c>
      <c r="F41" s="124">
        <v>0</v>
      </c>
      <c r="G41" s="124">
        <v>0</v>
      </c>
      <c r="J41" s="101"/>
      <c r="K41" s="101"/>
    </row>
    <row r="42" spans="1:11" s="88" customFormat="1" ht="20.100000000000001" customHeight="1" x14ac:dyDescent="0.25">
      <c r="A42" s="85" t="s">
        <v>87</v>
      </c>
      <c r="B42" s="86" t="s">
        <v>86</v>
      </c>
      <c r="C42" s="89">
        <f>SUM(C43)</f>
        <v>0</v>
      </c>
      <c r="D42" s="89">
        <f>SUM(D43)</f>
        <v>0</v>
      </c>
      <c r="E42" s="89">
        <f t="shared" ref="E42:G42" si="13">SUM(E43)</f>
        <v>0</v>
      </c>
      <c r="F42" s="136">
        <f t="shared" si="13"/>
        <v>0</v>
      </c>
      <c r="G42" s="136">
        <f t="shared" si="13"/>
        <v>0</v>
      </c>
      <c r="I42" s="99"/>
      <c r="J42" s="100"/>
      <c r="K42" s="100"/>
    </row>
    <row r="43" spans="1:11" ht="20.100000000000001" customHeight="1" x14ac:dyDescent="0.25">
      <c r="A43" s="69">
        <v>3</v>
      </c>
      <c r="B43" s="49" t="s">
        <v>67</v>
      </c>
      <c r="C43" s="53"/>
      <c r="D43" s="53">
        <f>SUM(D44:D45)</f>
        <v>0</v>
      </c>
      <c r="E43" s="53">
        <f t="shared" ref="E43:G43" si="14">SUM(E44:E45)</f>
        <v>0</v>
      </c>
      <c r="F43" s="124">
        <f t="shared" si="14"/>
        <v>0</v>
      </c>
      <c r="G43" s="124">
        <f t="shared" si="14"/>
        <v>0</v>
      </c>
      <c r="J43" s="101"/>
      <c r="K43" s="101"/>
    </row>
    <row r="44" spans="1:11" ht="20.100000000000001" customHeight="1" x14ac:dyDescent="0.25">
      <c r="A44" s="69">
        <v>32</v>
      </c>
      <c r="B44" s="49" t="s">
        <v>68</v>
      </c>
      <c r="C44" s="53"/>
      <c r="D44" s="53"/>
      <c r="E44" s="53"/>
      <c r="F44" s="124"/>
      <c r="G44" s="124"/>
    </row>
    <row r="45" spans="1:11" ht="20.100000000000001" customHeight="1" x14ac:dyDescent="0.25">
      <c r="A45" s="69">
        <v>34</v>
      </c>
      <c r="B45" s="49" t="s">
        <v>88</v>
      </c>
      <c r="C45" s="53"/>
      <c r="D45" s="53"/>
      <c r="E45" s="53"/>
      <c r="F45" s="124"/>
      <c r="G45" s="124"/>
    </row>
    <row r="46" spans="1:11" ht="20.100000000000001" customHeight="1" x14ac:dyDescent="0.25">
      <c r="A46" s="73" t="s">
        <v>89</v>
      </c>
      <c r="B46" s="73" t="s">
        <v>90</v>
      </c>
      <c r="C46" s="94">
        <f>SUM(C47)</f>
        <v>0</v>
      </c>
      <c r="D46" s="94">
        <f t="shared" ref="D46:G46" si="15">SUM(D47)</f>
        <v>40000</v>
      </c>
      <c r="E46" s="94">
        <f t="shared" si="15"/>
        <v>40000</v>
      </c>
      <c r="F46" s="134">
        <f t="shared" si="15"/>
        <v>40000</v>
      </c>
      <c r="G46" s="134">
        <f t="shared" si="15"/>
        <v>40000</v>
      </c>
    </row>
    <row r="47" spans="1:11" s="88" customFormat="1" ht="20.100000000000001" customHeight="1" x14ac:dyDescent="0.25">
      <c r="A47" s="85" t="s">
        <v>129</v>
      </c>
      <c r="B47" s="86" t="s">
        <v>84</v>
      </c>
      <c r="C47" s="89">
        <f>SUM(C48)</f>
        <v>0</v>
      </c>
      <c r="D47" s="89">
        <f>SUM(D48)</f>
        <v>40000</v>
      </c>
      <c r="E47" s="89">
        <f t="shared" ref="E47:G48" si="16">SUM(E48)</f>
        <v>40000</v>
      </c>
      <c r="F47" s="136">
        <f t="shared" si="16"/>
        <v>40000</v>
      </c>
      <c r="G47" s="136">
        <f t="shared" si="16"/>
        <v>40000</v>
      </c>
      <c r="I47" s="99"/>
      <c r="J47" s="99"/>
    </row>
    <row r="48" spans="1:11" ht="20.100000000000001" customHeight="1" x14ac:dyDescent="0.25">
      <c r="A48" s="69">
        <v>3</v>
      </c>
      <c r="B48" s="49" t="s">
        <v>67</v>
      </c>
      <c r="C48" s="53">
        <f>SUM(C49)</f>
        <v>0</v>
      </c>
      <c r="D48" s="53">
        <f>SUM(D49)</f>
        <v>40000</v>
      </c>
      <c r="E48" s="53">
        <f t="shared" si="16"/>
        <v>40000</v>
      </c>
      <c r="F48" s="124">
        <f t="shared" si="16"/>
        <v>40000</v>
      </c>
      <c r="G48" s="124">
        <f t="shared" si="16"/>
        <v>40000</v>
      </c>
    </row>
    <row r="49" spans="1:10" ht="20.100000000000001" customHeight="1" x14ac:dyDescent="0.25">
      <c r="A49" s="69">
        <v>32</v>
      </c>
      <c r="B49" s="49" t="s">
        <v>68</v>
      </c>
      <c r="C49" s="53"/>
      <c r="D49" s="53">
        <v>40000</v>
      </c>
      <c r="E49" s="53">
        <v>40000</v>
      </c>
      <c r="F49" s="124">
        <v>40000</v>
      </c>
      <c r="G49" s="124">
        <v>40000</v>
      </c>
    </row>
    <row r="50" spans="1:10" ht="20.100000000000001" customHeight="1" x14ac:dyDescent="0.25">
      <c r="A50" s="73" t="s">
        <v>91</v>
      </c>
      <c r="B50" s="73" t="s">
        <v>92</v>
      </c>
      <c r="C50" s="94">
        <f>SUM(C54)</f>
        <v>0</v>
      </c>
      <c r="D50" s="94">
        <f t="shared" ref="D50:G50" si="17">SUM(D54)</f>
        <v>3318</v>
      </c>
      <c r="E50" s="142">
        <f>SUM(E51,E54)</f>
        <v>14880.5</v>
      </c>
      <c r="F50" s="134">
        <f t="shared" si="17"/>
        <v>0</v>
      </c>
      <c r="G50" s="134">
        <f t="shared" si="17"/>
        <v>3318</v>
      </c>
    </row>
    <row r="51" spans="1:10" ht="20.100000000000001" customHeight="1" x14ac:dyDescent="0.25">
      <c r="A51" s="85" t="s">
        <v>116</v>
      </c>
      <c r="B51" s="86" t="s">
        <v>76</v>
      </c>
      <c r="C51" s="144"/>
      <c r="D51" s="144"/>
      <c r="E51" s="147">
        <f>SUM(E52)</f>
        <v>0</v>
      </c>
      <c r="F51" s="134"/>
      <c r="G51" s="134"/>
    </row>
    <row r="52" spans="1:10" ht="19.5" customHeight="1" x14ac:dyDescent="0.25">
      <c r="A52" s="145">
        <v>4</v>
      </c>
      <c r="B52" s="49" t="s">
        <v>82</v>
      </c>
      <c r="C52" s="144"/>
      <c r="D52" s="144"/>
      <c r="E52" s="146">
        <f>SUM(E53)</f>
        <v>0</v>
      </c>
      <c r="F52" s="134"/>
      <c r="G52" s="134"/>
    </row>
    <row r="53" spans="1:10" ht="25.5" customHeight="1" x14ac:dyDescent="0.25">
      <c r="A53" s="145">
        <v>42</v>
      </c>
      <c r="B53" s="141" t="s">
        <v>115</v>
      </c>
      <c r="C53" s="144"/>
      <c r="D53" s="144"/>
      <c r="E53" s="146">
        <v>0</v>
      </c>
      <c r="F53" s="143"/>
      <c r="G53" s="134"/>
    </row>
    <row r="54" spans="1:10" s="88" customFormat="1" ht="20.100000000000001" customHeight="1" x14ac:dyDescent="0.25">
      <c r="A54" s="85" t="s">
        <v>101</v>
      </c>
      <c r="B54" s="86" t="s">
        <v>76</v>
      </c>
      <c r="C54" s="89">
        <f>SUM(C55)</f>
        <v>0</v>
      </c>
      <c r="D54" s="89">
        <f>SUM(D55)</f>
        <v>3318</v>
      </c>
      <c r="E54" s="89">
        <f>SUM(E55,E57)</f>
        <v>14880.5</v>
      </c>
      <c r="F54" s="136"/>
      <c r="G54" s="136">
        <f t="shared" ref="G54" si="18">SUM(G55)</f>
        <v>3318</v>
      </c>
      <c r="I54" s="99"/>
      <c r="J54" s="99"/>
    </row>
    <row r="55" spans="1:10" ht="20.100000000000001" customHeight="1" x14ac:dyDescent="0.25">
      <c r="A55" s="69">
        <v>3</v>
      </c>
      <c r="B55" s="49" t="s">
        <v>67</v>
      </c>
      <c r="C55" s="53">
        <f>SUM(C56)</f>
        <v>0</v>
      </c>
      <c r="D55" s="53">
        <f>SUM(D56)</f>
        <v>3318</v>
      </c>
      <c r="E55" s="53">
        <f>SUM(E56)</f>
        <v>3318</v>
      </c>
      <c r="F55" s="124"/>
      <c r="G55" s="124">
        <f>SUM(G58)</f>
        <v>3318</v>
      </c>
    </row>
    <row r="56" spans="1:10" ht="20.100000000000001" customHeight="1" x14ac:dyDescent="0.25">
      <c r="A56" s="69">
        <v>32</v>
      </c>
      <c r="B56" s="49" t="s">
        <v>68</v>
      </c>
      <c r="C56" s="53"/>
      <c r="D56" s="53">
        <v>3318</v>
      </c>
      <c r="E56" s="53">
        <v>3318</v>
      </c>
      <c r="F56" s="124"/>
      <c r="G56" s="124"/>
    </row>
    <row r="57" spans="1:10" ht="20.100000000000001" customHeight="1" x14ac:dyDescent="0.25">
      <c r="A57" s="69">
        <v>4</v>
      </c>
      <c r="B57" s="49" t="s">
        <v>82</v>
      </c>
      <c r="C57" s="53"/>
      <c r="D57" s="53"/>
      <c r="E57" s="53">
        <f>SUM(E58:E59)</f>
        <v>11562.5</v>
      </c>
      <c r="F57" s="124"/>
      <c r="G57" s="124"/>
    </row>
    <row r="58" spans="1:10" ht="27" customHeight="1" x14ac:dyDescent="0.25">
      <c r="A58" s="70">
        <v>42</v>
      </c>
      <c r="B58" s="141" t="s">
        <v>115</v>
      </c>
      <c r="C58" s="46"/>
      <c r="D58" s="46"/>
      <c r="E58" s="79">
        <v>0</v>
      </c>
      <c r="F58" s="143"/>
      <c r="G58" s="124">
        <v>3318</v>
      </c>
    </row>
    <row r="59" spans="1:10" ht="27" customHeight="1" x14ac:dyDescent="0.25">
      <c r="A59" s="70">
        <v>45</v>
      </c>
      <c r="B59" s="141" t="s">
        <v>133</v>
      </c>
      <c r="C59" s="46"/>
      <c r="D59" s="46"/>
      <c r="E59" s="79">
        <v>11562.5</v>
      </c>
      <c r="F59" s="143" t="s">
        <v>138</v>
      </c>
      <c r="G59" s="124"/>
    </row>
    <row r="60" spans="1:10" ht="27" customHeight="1" x14ac:dyDescent="0.25">
      <c r="A60" s="85" t="s">
        <v>134</v>
      </c>
      <c r="B60" s="86" t="s">
        <v>135</v>
      </c>
      <c r="C60" s="89">
        <f>SUM(C61)</f>
        <v>0</v>
      </c>
      <c r="D60" s="89">
        <f>SUM(D61)</f>
        <v>0</v>
      </c>
      <c r="E60" s="89">
        <f>SUM(E61)</f>
        <v>2600</v>
      </c>
      <c r="F60" s="143"/>
      <c r="G60" s="124"/>
    </row>
    <row r="61" spans="1:10" ht="27" customHeight="1" x14ac:dyDescent="0.25">
      <c r="A61" s="69">
        <v>4</v>
      </c>
      <c r="B61" s="49" t="s">
        <v>82</v>
      </c>
      <c r="C61" s="53">
        <v>0</v>
      </c>
      <c r="D61" s="53">
        <f>SUM(D62)</f>
        <v>0</v>
      </c>
      <c r="E61" s="53">
        <f>SUM(E62)</f>
        <v>2600</v>
      </c>
      <c r="F61" s="143"/>
      <c r="G61" s="124"/>
    </row>
    <row r="62" spans="1:10" ht="27" customHeight="1" x14ac:dyDescent="0.25">
      <c r="A62" s="69">
        <v>42</v>
      </c>
      <c r="B62" s="141" t="s">
        <v>115</v>
      </c>
      <c r="C62" s="53"/>
      <c r="D62" s="53">
        <v>0</v>
      </c>
      <c r="E62" s="53">
        <v>2600</v>
      </c>
      <c r="F62" s="143" t="s">
        <v>137</v>
      </c>
      <c r="G62" s="124"/>
    </row>
    <row r="63" spans="1:10" s="88" customFormat="1" ht="20.100000000000001" customHeight="1" x14ac:dyDescent="0.25">
      <c r="A63" s="73" t="s">
        <v>94</v>
      </c>
      <c r="B63" s="73" t="s">
        <v>95</v>
      </c>
      <c r="C63" s="94">
        <f>SUM(C64)</f>
        <v>0</v>
      </c>
      <c r="D63" s="94">
        <f t="shared" ref="D63:G63" si="19">SUM(D64)</f>
        <v>40000</v>
      </c>
      <c r="E63" s="94">
        <f t="shared" si="19"/>
        <v>40000</v>
      </c>
      <c r="F63" s="134">
        <f t="shared" si="19"/>
        <v>0</v>
      </c>
      <c r="G63" s="134">
        <f t="shared" si="19"/>
        <v>0</v>
      </c>
      <c r="I63" s="99"/>
      <c r="J63" s="99"/>
    </row>
    <row r="64" spans="1:10" ht="20.100000000000001" customHeight="1" x14ac:dyDescent="0.25">
      <c r="A64" s="80" t="s">
        <v>99</v>
      </c>
      <c r="B64" s="83" t="s">
        <v>86</v>
      </c>
      <c r="C64" s="82">
        <f>SUM(C65,C67)</f>
        <v>0</v>
      </c>
      <c r="D64" s="82">
        <f>SUM(D65,D67)</f>
        <v>40000</v>
      </c>
      <c r="E64" s="82">
        <f t="shared" ref="E64:G64" si="20">SUM(E65,E67)</f>
        <v>40000</v>
      </c>
      <c r="F64" s="137">
        <f t="shared" si="20"/>
        <v>0</v>
      </c>
      <c r="G64" s="137">
        <f t="shared" si="20"/>
        <v>0</v>
      </c>
    </row>
    <row r="65" spans="1:10" ht="20.100000000000001" customHeight="1" x14ac:dyDescent="0.25">
      <c r="A65" s="70">
        <v>3</v>
      </c>
      <c r="B65" s="48" t="s">
        <v>67</v>
      </c>
      <c r="C65" s="79">
        <f>SUM(C66)</f>
        <v>0</v>
      </c>
      <c r="D65" s="79">
        <f>SUM(D66)</f>
        <v>0</v>
      </c>
      <c r="E65" s="79">
        <f t="shared" ref="E65:G65" si="21">SUM(E66)</f>
        <v>0</v>
      </c>
      <c r="F65" s="138">
        <f t="shared" si="21"/>
        <v>0</v>
      </c>
      <c r="G65" s="138">
        <f t="shared" si="21"/>
        <v>0</v>
      </c>
    </row>
    <row r="66" spans="1:10" ht="20.100000000000001" customHeight="1" x14ac:dyDescent="0.25">
      <c r="A66" s="70">
        <v>34</v>
      </c>
      <c r="B66" s="48" t="s">
        <v>68</v>
      </c>
      <c r="C66" s="79"/>
      <c r="D66" s="79">
        <v>0</v>
      </c>
      <c r="E66" s="79">
        <v>0</v>
      </c>
      <c r="F66" s="138"/>
      <c r="G66" s="138"/>
    </row>
    <row r="67" spans="1:10" ht="20.100000000000001" customHeight="1" x14ac:dyDescent="0.25">
      <c r="A67" s="70">
        <v>4</v>
      </c>
      <c r="B67" s="49" t="s">
        <v>82</v>
      </c>
      <c r="C67" s="79">
        <f>SUM(C68)</f>
        <v>0</v>
      </c>
      <c r="D67" s="79">
        <f>SUM(D68)</f>
        <v>40000</v>
      </c>
      <c r="E67" s="79">
        <f t="shared" ref="E67:G67" si="22">SUM(E68)</f>
        <v>40000</v>
      </c>
      <c r="F67" s="138">
        <f t="shared" si="22"/>
        <v>0</v>
      </c>
      <c r="G67" s="138">
        <f t="shared" si="22"/>
        <v>0</v>
      </c>
    </row>
    <row r="68" spans="1:10" ht="20.100000000000001" customHeight="1" x14ac:dyDescent="0.25">
      <c r="A68" s="70">
        <v>45</v>
      </c>
      <c r="B68" s="48" t="s">
        <v>93</v>
      </c>
      <c r="C68" s="79"/>
      <c r="D68" s="79">
        <v>40000</v>
      </c>
      <c r="E68" s="79">
        <v>40000</v>
      </c>
      <c r="F68" s="138">
        <v>0</v>
      </c>
      <c r="G68" s="138"/>
    </row>
    <row r="69" spans="1:10" ht="20.100000000000001" customHeight="1" x14ac:dyDescent="0.25">
      <c r="A69" s="73" t="s">
        <v>97</v>
      </c>
      <c r="B69" s="73" t="s">
        <v>98</v>
      </c>
      <c r="C69" s="93">
        <f>SUM(C70,C74,C78)</f>
        <v>0</v>
      </c>
      <c r="D69" s="93">
        <f t="shared" ref="D69:G69" si="23">SUM(D70,D74,D78)</f>
        <v>27049.309999999998</v>
      </c>
      <c r="E69" s="93">
        <f t="shared" si="23"/>
        <v>27049.309999999998</v>
      </c>
      <c r="F69" s="139">
        <f t="shared" si="23"/>
        <v>27049.309999999998</v>
      </c>
      <c r="G69" s="139">
        <f t="shared" si="23"/>
        <v>27049.31</v>
      </c>
    </row>
    <row r="70" spans="1:10" s="88" customFormat="1" ht="20.100000000000001" customHeight="1" x14ac:dyDescent="0.25">
      <c r="A70" s="80" t="s">
        <v>100</v>
      </c>
      <c r="B70" s="86" t="s">
        <v>76</v>
      </c>
      <c r="C70" s="82">
        <f>SUM(C71)</f>
        <v>0</v>
      </c>
      <c r="D70" s="82">
        <f>SUM(D71)</f>
        <v>3814.49</v>
      </c>
      <c r="E70" s="82">
        <f t="shared" ref="E70:G70" si="24">SUM(E71)</f>
        <v>3814.49</v>
      </c>
      <c r="F70" s="137">
        <f t="shared" si="24"/>
        <v>3814.49</v>
      </c>
      <c r="G70" s="137">
        <f t="shared" si="24"/>
        <v>10819.730000000001</v>
      </c>
      <c r="I70" s="99"/>
      <c r="J70" s="99"/>
    </row>
    <row r="71" spans="1:10" ht="20.100000000000001" customHeight="1" x14ac:dyDescent="0.25">
      <c r="A71" s="70">
        <v>3</v>
      </c>
      <c r="B71" s="48" t="s">
        <v>67</v>
      </c>
      <c r="C71" s="79">
        <f>SUM(C72:C73)</f>
        <v>0</v>
      </c>
      <c r="D71" s="79">
        <f>SUM(D72:D73)</f>
        <v>3814.49</v>
      </c>
      <c r="E71" s="79">
        <f>SUM(E72:E73)</f>
        <v>3814.49</v>
      </c>
      <c r="F71" s="138">
        <f t="shared" ref="F71:G71" si="25">SUM(F72:F73)</f>
        <v>3814.49</v>
      </c>
      <c r="G71" s="138">
        <f t="shared" si="25"/>
        <v>10819.730000000001</v>
      </c>
    </row>
    <row r="72" spans="1:10" ht="20.100000000000001" customHeight="1" x14ac:dyDescent="0.25">
      <c r="A72" s="70">
        <v>31</v>
      </c>
      <c r="B72" s="49" t="s">
        <v>70</v>
      </c>
      <c r="C72" s="79"/>
      <c r="D72" s="79">
        <v>2763.29</v>
      </c>
      <c r="E72" s="79">
        <v>2763.29</v>
      </c>
      <c r="F72" s="138">
        <v>2763.29</v>
      </c>
      <c r="G72" s="138">
        <v>9768.5300000000007</v>
      </c>
    </row>
    <row r="73" spans="1:10" ht="20.100000000000001" customHeight="1" x14ac:dyDescent="0.25">
      <c r="A73" s="70">
        <v>32</v>
      </c>
      <c r="B73" s="48" t="s">
        <v>68</v>
      </c>
      <c r="C73" s="79"/>
      <c r="D73" s="79">
        <v>1051.2</v>
      </c>
      <c r="E73" s="79">
        <v>1051.2</v>
      </c>
      <c r="F73" s="138">
        <v>1051.2</v>
      </c>
      <c r="G73" s="138">
        <v>1051.2</v>
      </c>
    </row>
    <row r="74" spans="1:10" ht="20.100000000000001" customHeight="1" x14ac:dyDescent="0.25">
      <c r="A74" s="80" t="s">
        <v>130</v>
      </c>
      <c r="B74" s="81" t="s">
        <v>96</v>
      </c>
      <c r="C74" s="82">
        <f>SUM(C75)</f>
        <v>0</v>
      </c>
      <c r="D74" s="82">
        <f>SUM(D75)</f>
        <v>16229.58</v>
      </c>
      <c r="E74" s="82">
        <f t="shared" ref="E74:G74" si="26">SUM(E75)</f>
        <v>16229.58</v>
      </c>
      <c r="F74" s="137">
        <f t="shared" si="26"/>
        <v>16229.58</v>
      </c>
      <c r="G74" s="137">
        <f t="shared" si="26"/>
        <v>16229.58</v>
      </c>
    </row>
    <row r="75" spans="1:10" s="88" customFormat="1" ht="20.100000000000001" customHeight="1" x14ac:dyDescent="0.25">
      <c r="A75" s="70">
        <v>3</v>
      </c>
      <c r="B75" s="48" t="s">
        <v>67</v>
      </c>
      <c r="C75" s="79"/>
      <c r="D75" s="79">
        <f>SUM(D76:D77)</f>
        <v>16229.58</v>
      </c>
      <c r="E75" s="79">
        <f t="shared" ref="E75:G75" si="27">SUM(E76:E77)</f>
        <v>16229.58</v>
      </c>
      <c r="F75" s="138">
        <f t="shared" si="27"/>
        <v>16229.58</v>
      </c>
      <c r="G75" s="138">
        <f t="shared" si="27"/>
        <v>16229.58</v>
      </c>
      <c r="I75" s="99"/>
      <c r="J75" s="99"/>
    </row>
    <row r="76" spans="1:10" ht="20.100000000000001" customHeight="1" x14ac:dyDescent="0.25">
      <c r="A76" s="70">
        <v>31</v>
      </c>
      <c r="B76" s="49" t="s">
        <v>70</v>
      </c>
      <c r="C76" s="79"/>
      <c r="D76" s="79">
        <v>14652.78</v>
      </c>
      <c r="E76" s="79">
        <v>14652.78</v>
      </c>
      <c r="F76" s="138">
        <v>14652.78</v>
      </c>
      <c r="G76" s="138">
        <v>14652.78</v>
      </c>
    </row>
    <row r="77" spans="1:10" ht="20.100000000000001" customHeight="1" x14ac:dyDescent="0.25">
      <c r="A77" s="70">
        <v>32</v>
      </c>
      <c r="B77" s="48" t="s">
        <v>68</v>
      </c>
      <c r="C77" s="79"/>
      <c r="D77" s="79">
        <v>1576.8</v>
      </c>
      <c r="E77" s="79">
        <v>1576.8</v>
      </c>
      <c r="F77" s="138">
        <v>1576.8</v>
      </c>
      <c r="G77" s="138">
        <v>1576.8</v>
      </c>
    </row>
    <row r="78" spans="1:10" s="88" customFormat="1" ht="20.100000000000001" customHeight="1" x14ac:dyDescent="0.25">
      <c r="A78" s="80" t="s">
        <v>131</v>
      </c>
      <c r="B78" s="81" t="s">
        <v>132</v>
      </c>
      <c r="C78" s="82">
        <f>SUM(C79)</f>
        <v>0</v>
      </c>
      <c r="D78" s="82">
        <f>SUM(D79)</f>
        <v>7005.24</v>
      </c>
      <c r="E78" s="82">
        <f t="shared" ref="E78" si="28">SUM(E79)</f>
        <v>7005.24</v>
      </c>
      <c r="F78" s="137">
        <f t="shared" ref="F78:G78" si="29">SUM(F79)</f>
        <v>7005.24</v>
      </c>
      <c r="G78" s="137">
        <f t="shared" si="29"/>
        <v>0</v>
      </c>
      <c r="I78" s="99"/>
      <c r="J78" s="99"/>
    </row>
    <row r="79" spans="1:10" ht="20.100000000000001" customHeight="1" x14ac:dyDescent="0.25">
      <c r="A79" s="70">
        <v>3</v>
      </c>
      <c r="B79" s="48" t="s">
        <v>67</v>
      </c>
      <c r="C79" s="79"/>
      <c r="D79" s="79">
        <f>SUM(D80:D81)</f>
        <v>7005.24</v>
      </c>
      <c r="E79" s="79">
        <f t="shared" ref="E79" si="30">SUM(E80:E81)</f>
        <v>7005.24</v>
      </c>
      <c r="F79" s="138">
        <f t="shared" ref="F79:G79" si="31">SUM(F80)</f>
        <v>7005.24</v>
      </c>
      <c r="G79" s="138">
        <f t="shared" si="31"/>
        <v>0</v>
      </c>
    </row>
    <row r="80" spans="1:10" ht="20.100000000000001" customHeight="1" x14ac:dyDescent="0.25">
      <c r="A80" s="70">
        <v>31</v>
      </c>
      <c r="B80" s="49" t="s">
        <v>70</v>
      </c>
      <c r="C80" s="79"/>
      <c r="D80" s="79">
        <v>7005.24</v>
      </c>
      <c r="E80" s="79">
        <v>7005.24</v>
      </c>
      <c r="F80" s="138">
        <v>7005.24</v>
      </c>
      <c r="G80" s="138">
        <v>0</v>
      </c>
    </row>
    <row r="81" spans="1:5" ht="20.100000000000001" customHeight="1" x14ac:dyDescent="0.25">
      <c r="A81" s="70"/>
      <c r="B81" s="48"/>
      <c r="C81" s="79"/>
      <c r="D81" s="79"/>
      <c r="E81" s="79"/>
    </row>
    <row r="82" spans="1:5" ht="20.100000000000001" customHeight="1" x14ac:dyDescent="0.25"/>
    <row r="83" spans="1:5" ht="20.100000000000001" customHeight="1" x14ac:dyDescent="0.25"/>
    <row r="84" spans="1:5" ht="20.100000000000001" customHeight="1" x14ac:dyDescent="0.25"/>
    <row r="85" spans="1:5" ht="20.100000000000001" customHeight="1" x14ac:dyDescent="0.25"/>
    <row r="86" spans="1:5" ht="20.100000000000001" customHeight="1" x14ac:dyDescent="0.25"/>
    <row r="87" spans="1:5" ht="20.100000000000001" customHeight="1" x14ac:dyDescent="0.25"/>
    <row r="88" spans="1:5" ht="20.100000000000001" customHeight="1" x14ac:dyDescent="0.25"/>
    <row r="89" spans="1:5" ht="20.100000000000001" customHeight="1" x14ac:dyDescent="0.25"/>
    <row r="90" spans="1:5" ht="20.100000000000001" customHeight="1" x14ac:dyDescent="0.25"/>
    <row r="91" spans="1:5" ht="20.100000000000001" customHeight="1" x14ac:dyDescent="0.25"/>
  </sheetData>
  <mergeCells count="1">
    <mergeCell ref="A2:G2"/>
  </mergeCells>
  <pageMargins left="0.7" right="0.7" top="0.75" bottom="0.75" header="0.3" footer="0.3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3</vt:i4>
      </vt:variant>
    </vt:vector>
  </HeadingPairs>
  <TitlesOfParts>
    <vt:vector size="6" baseType="lpstr">
      <vt:lpstr> Sažetak</vt:lpstr>
      <vt:lpstr> Račun prihoda i rashoda</vt:lpstr>
      <vt:lpstr>Posebni dio</vt:lpstr>
      <vt:lpstr>' Račun prihoda i rashoda'!Podrucje_ispisa</vt:lpstr>
      <vt:lpstr>' Sažetak'!Podrucje_ispisa</vt:lpstr>
      <vt:lpstr>'Posebni dio'!Podrucje_ispisa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2026-07-17T10:50:13Z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1. Format izgleda proračuna i financijskog plana proračunskog korisnika.xlsx</vt:lpwstr>
  </property>
</Properties>
</file>